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ontoya\Desktop\Anexos HCB 22 3 2019\"/>
    </mc:Choice>
  </mc:AlternateContent>
  <bookViews>
    <workbookView xWindow="0" yWindow="0" windowWidth="20490" windowHeight="7155" tabRatio="414"/>
  </bookViews>
  <sheets>
    <sheet name="Análisis 2" sheetId="1" r:id="rId1"/>
    <sheet name="Hoja2" sheetId="2" r:id="rId2"/>
  </sheets>
  <definedNames>
    <definedName name="Base_Alimentos">Hoja2!$A$1:$CJ$87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P10" i="1"/>
  <c r="O10" i="1"/>
  <c r="N10" i="1"/>
  <c r="M10" i="1"/>
  <c r="L10" i="1"/>
  <c r="K10" i="1"/>
  <c r="J10" i="1"/>
  <c r="I10" i="1"/>
  <c r="H10" i="1"/>
  <c r="G10" i="1"/>
  <c r="F10" i="1"/>
  <c r="P9" i="1"/>
  <c r="O9" i="1"/>
  <c r="N9" i="1"/>
  <c r="M9" i="1"/>
  <c r="L9" i="1"/>
  <c r="K9" i="1"/>
  <c r="J9" i="1"/>
  <c r="I9" i="1"/>
  <c r="H9" i="1"/>
  <c r="G9" i="1"/>
  <c r="F9" i="1"/>
  <c r="P8" i="1"/>
  <c r="O8" i="1"/>
  <c r="N8" i="1"/>
  <c r="M8" i="1"/>
  <c r="L8" i="1"/>
  <c r="K8" i="1"/>
  <c r="J8" i="1"/>
  <c r="I8" i="1"/>
  <c r="H8" i="1"/>
  <c r="G8" i="1"/>
  <c r="F8" i="1"/>
  <c r="P7" i="1"/>
  <c r="O7" i="1"/>
  <c r="N7" i="1"/>
  <c r="M7" i="1"/>
  <c r="L7" i="1"/>
  <c r="K7" i="1"/>
  <c r="J7" i="1"/>
  <c r="I7" i="1"/>
  <c r="H7" i="1"/>
  <c r="G7" i="1"/>
  <c r="F7" i="1"/>
  <c r="P6" i="1"/>
  <c r="O6" i="1"/>
  <c r="N6" i="1"/>
  <c r="M6" i="1"/>
  <c r="L6" i="1"/>
  <c r="K6" i="1"/>
  <c r="J6" i="1"/>
  <c r="I6" i="1"/>
  <c r="H6" i="1"/>
  <c r="G6" i="1"/>
  <c r="F6" i="1"/>
  <c r="P4" i="1"/>
  <c r="O4" i="1"/>
  <c r="N4" i="1"/>
  <c r="M4" i="1"/>
  <c r="L4" i="1"/>
  <c r="K4" i="1"/>
  <c r="J4" i="1"/>
  <c r="I4" i="1"/>
  <c r="H4" i="1"/>
  <c r="G4" i="1"/>
  <c r="F4" i="1"/>
  <c r="P3" i="1"/>
  <c r="O3" i="1"/>
  <c r="N3" i="1"/>
  <c r="M3" i="1"/>
  <c r="L3" i="1"/>
  <c r="K3" i="1"/>
  <c r="J3" i="1"/>
  <c r="I3" i="1"/>
  <c r="H3" i="1"/>
  <c r="G3" i="1"/>
  <c r="F3" i="1"/>
  <c r="P15" i="1"/>
  <c r="O15" i="1"/>
  <c r="N15" i="1"/>
  <c r="M15" i="1"/>
  <c r="L15" i="1"/>
  <c r="K15" i="1"/>
  <c r="J15" i="1"/>
  <c r="I15" i="1"/>
  <c r="H15" i="1"/>
  <c r="G15" i="1"/>
  <c r="F15" i="1"/>
  <c r="F12" i="1"/>
  <c r="G13" i="1"/>
  <c r="G5" i="1"/>
  <c r="H5" i="1"/>
  <c r="I5" i="1"/>
  <c r="J5" i="1"/>
  <c r="K5" i="1"/>
  <c r="L5" i="1"/>
  <c r="M5" i="1"/>
  <c r="N5" i="1"/>
  <c r="O5" i="1"/>
  <c r="P5" i="1"/>
  <c r="G11" i="1"/>
  <c r="H11" i="1"/>
  <c r="I11" i="1"/>
  <c r="J11" i="1"/>
  <c r="K11" i="1"/>
  <c r="L11" i="1"/>
  <c r="M11" i="1"/>
  <c r="N11" i="1"/>
  <c r="O11" i="1"/>
  <c r="P11" i="1"/>
  <c r="G12" i="1"/>
  <c r="H12" i="1"/>
  <c r="I12" i="1"/>
  <c r="J12" i="1"/>
  <c r="K12" i="1"/>
  <c r="L12" i="1"/>
  <c r="M12" i="1"/>
  <c r="N12" i="1"/>
  <c r="O12" i="1"/>
  <c r="P12" i="1"/>
  <c r="H13" i="1"/>
  <c r="I13" i="1"/>
  <c r="J13" i="1"/>
  <c r="K13" i="1"/>
  <c r="L13" i="1"/>
  <c r="M13" i="1"/>
  <c r="N13" i="1"/>
  <c r="O13" i="1"/>
  <c r="P13" i="1"/>
  <c r="P2" i="1"/>
  <c r="O2" i="1"/>
  <c r="N2" i="1"/>
  <c r="M2" i="1"/>
  <c r="L2" i="1"/>
  <c r="K2" i="1"/>
  <c r="J2" i="1"/>
  <c r="I2" i="1"/>
  <c r="H2" i="1"/>
  <c r="G2" i="1"/>
  <c r="F5" i="1"/>
  <c r="F11" i="1"/>
  <c r="F13" i="1"/>
  <c r="F2" i="1"/>
  <c r="P16" i="1"/>
  <c r="P18" i="1"/>
  <c r="L16" i="1"/>
  <c r="L18" i="1"/>
  <c r="H16" i="1"/>
  <c r="H18" i="1"/>
  <c r="F16" i="1"/>
  <c r="F18" i="1"/>
  <c r="I16" i="1"/>
  <c r="I18" i="1"/>
  <c r="M16" i="1"/>
  <c r="M18" i="1"/>
  <c r="J16" i="1"/>
  <c r="J18" i="1"/>
  <c r="N16" i="1"/>
  <c r="N18" i="1"/>
  <c r="G16" i="1"/>
  <c r="G18" i="1"/>
  <c r="K16" i="1"/>
  <c r="K18" i="1"/>
  <c r="O16" i="1"/>
  <c r="O18" i="1"/>
</calcChain>
</file>

<file path=xl/sharedStrings.xml><?xml version="1.0" encoding="utf-8"?>
<sst xmlns="http://schemas.openxmlformats.org/spreadsheetml/2006/main" count="965" uniqueCount="510">
  <si>
    <t>CODIGO</t>
  </si>
  <si>
    <t>TABLA</t>
  </si>
  <si>
    <t>ALIMENTO</t>
  </si>
  <si>
    <t>GRAMAJE</t>
  </si>
  <si>
    <t>Arroz blanco, crudo</t>
  </si>
  <si>
    <t>Aceite, refinado, de palma</t>
  </si>
  <si>
    <t>Número de
Identificación</t>
  </si>
  <si>
    <t>Código
FAO</t>
  </si>
  <si>
    <t>Grupo</t>
  </si>
  <si>
    <t>Nombre</t>
  </si>
  <si>
    <t>Energía
(kcal)</t>
  </si>
  <si>
    <t>Energía
(kj)</t>
  </si>
  <si>
    <t xml:space="preserve"> Humedad (g)</t>
  </si>
  <si>
    <t>Proteína (g)</t>
  </si>
  <si>
    <t>Lípidos (g)</t>
  </si>
  <si>
    <t>Carbohidratos (g)</t>
  </si>
  <si>
    <t>Cenizas (g)</t>
  </si>
  <si>
    <t>Fibra dietaria (g)</t>
  </si>
  <si>
    <t>Calcio (mg)</t>
  </si>
  <si>
    <t>Hierro (mg)</t>
  </si>
  <si>
    <t>Sodio (mg)</t>
  </si>
  <si>
    <t>Fósforo (mg)</t>
  </si>
  <si>
    <t>Yodo (mg)</t>
  </si>
  <si>
    <t>Flúor (mg)</t>
  </si>
  <si>
    <t>Zinc (mg)</t>
  </si>
  <si>
    <t>Manganeso (mg)</t>
  </si>
  <si>
    <t>Magnesio (mg)</t>
  </si>
  <si>
    <t>Potasio (mg)</t>
  </si>
  <si>
    <t>Vitamina A (E.R)</t>
  </si>
  <si>
    <t>Tiamina (mg)</t>
  </si>
  <si>
    <t>Riboflavina (mg)</t>
  </si>
  <si>
    <t>Niacina  (mg)</t>
  </si>
  <si>
    <t>Ácido pantoténico (mg)</t>
  </si>
  <si>
    <t>Piridoxina (mg)</t>
  </si>
  <si>
    <t>Vitamina B12 (mg)</t>
  </si>
  <si>
    <t>Vitamina C (mg)</t>
  </si>
  <si>
    <t>Folatos</t>
  </si>
  <si>
    <t>Ácidos grasos saturados</t>
  </si>
  <si>
    <t>Ácidos grasos monoinsaturados</t>
  </si>
  <si>
    <t>Ácidos grasos poliinsaturados</t>
  </si>
  <si>
    <t>Colesterol</t>
  </si>
  <si>
    <t>Ácidos grasos trans</t>
  </si>
  <si>
    <t>Ác. butírico</t>
  </si>
  <si>
    <t>Ác. capróico</t>
  </si>
  <si>
    <t>Ác. caprílico</t>
  </si>
  <si>
    <t>Ác. cáprico</t>
  </si>
  <si>
    <t>Ác. láurico</t>
  </si>
  <si>
    <t>Ác. mirístico</t>
  </si>
  <si>
    <t>Ác. pentadecanoico</t>
  </si>
  <si>
    <t>Ác palmítico</t>
  </si>
  <si>
    <t>Ác. margárico</t>
  </si>
  <si>
    <t>Ác. esteárico</t>
  </si>
  <si>
    <t>Ác. araquídico</t>
  </si>
  <si>
    <t>Ác. behénico</t>
  </si>
  <si>
    <t>Ác. lauroleico</t>
  </si>
  <si>
    <t>Ác. miristoleico</t>
  </si>
  <si>
    <t>Ác. pentadecenoico</t>
  </si>
  <si>
    <t>Ác. palmitoleico</t>
  </si>
  <si>
    <t>Ác. heptadecenoico</t>
  </si>
  <si>
    <t>Ác. octadecaenoico</t>
  </si>
  <si>
    <t>Ác. vaccénico</t>
  </si>
  <si>
    <t>Ác. oleico</t>
  </si>
  <si>
    <t>Ác. gadoleico</t>
  </si>
  <si>
    <t>Ác. cetoleico</t>
  </si>
  <si>
    <t>Ác. tricosenoico</t>
  </si>
  <si>
    <t>Ác. nervónico</t>
  </si>
  <si>
    <t>Ác. linoleico</t>
  </si>
  <si>
    <t>Ác. octade- cadienoico</t>
  </si>
  <si>
    <t>Ác.
cis-linoleico</t>
  </si>
  <si>
    <t>Ác. eicosa- dienoico</t>
  </si>
  <si>
    <t>Ác. cis-eico- sadienoico</t>
  </si>
  <si>
    <t>Ác. docosa- dienoico</t>
  </si>
  <si>
    <t>Ác. octadeca- trienoico</t>
  </si>
  <si>
    <t>Ác. linolénico</t>
  </si>
  <si>
    <t>Ác.
γ-linolénico</t>
  </si>
  <si>
    <t>Ác. eicosa- trienoico</t>
  </si>
  <si>
    <t>Ác. eicosatrie- noico (ω-3)</t>
  </si>
  <si>
    <t>Ác. eicosatrie- noico (ω-6)</t>
  </si>
  <si>
    <t>Ác. docosa- trienoico</t>
  </si>
  <si>
    <t>Ác. estearidónico</t>
  </si>
  <si>
    <t>Ác. estearidó- nico (ω-3)</t>
  </si>
  <si>
    <t>Ác. araquidónico</t>
  </si>
  <si>
    <t>Ác. eicosate- traenoico</t>
  </si>
  <si>
    <t>Ác. ara- quidónico (ω-6)</t>
  </si>
  <si>
    <t>Ác. docosa- tetraenoico</t>
  </si>
  <si>
    <t>Ác. eicosapen- taenoico</t>
  </si>
  <si>
    <t>Ác. eicosa- pentaenoico (ω-3)</t>
  </si>
  <si>
    <t>Ác. clupanodónico</t>
  </si>
  <si>
    <t>Ác. doco- sapentae- noico</t>
  </si>
  <si>
    <t>Ác. doco- sahexaenoico</t>
  </si>
  <si>
    <t>Ác. elaídico</t>
  </si>
  <si>
    <t>Ác. trans- octadecadie- noico</t>
  </si>
  <si>
    <t>Ác. trans
-octadeca- trienoico</t>
  </si>
  <si>
    <t>E. Pescados  y mariscos</t>
  </si>
  <si>
    <t>0,4</t>
  </si>
  <si>
    <t>2,4</t>
  </si>
  <si>
    <t>0,0</t>
  </si>
  <si>
    <t>1,3</t>
  </si>
  <si>
    <t>1,7</t>
  </si>
  <si>
    <t>0,1</t>
  </si>
  <si>
    <t>0,9</t>
  </si>
  <si>
    <t>0,3</t>
  </si>
  <si>
    <t>0,04</t>
  </si>
  <si>
    <t>0,02</t>
  </si>
  <si>
    <t>1,5</t>
  </si>
  <si>
    <t>0,12</t>
  </si>
  <si>
    <t>0,07</t>
  </si>
  <si>
    <t>0,7</t>
  </si>
  <si>
    <t>1,6</t>
  </si>
  <si>
    <t>0,2</t>
  </si>
  <si>
    <t>0,8</t>
  </si>
  <si>
    <t>0,6</t>
  </si>
  <si>
    <t>3,1</t>
  </si>
  <si>
    <t>0,80</t>
  </si>
  <si>
    <t>0,03</t>
  </si>
  <si>
    <t>1,2</t>
  </si>
  <si>
    <t>0,5</t>
  </si>
  <si>
    <t>A4</t>
  </si>
  <si>
    <t>A. Cereales y derivados</t>
  </si>
  <si>
    <t>12,3</t>
  </si>
  <si>
    <t>6,7</t>
  </si>
  <si>
    <t>79,8</t>
  </si>
  <si>
    <t>17,29</t>
  </si>
  <si>
    <t>0,83</t>
  </si>
  <si>
    <t>1,86</t>
  </si>
  <si>
    <t>52,4</t>
  </si>
  <si>
    <t>2,0</t>
  </si>
  <si>
    <t>0,25</t>
  </si>
  <si>
    <t>C. Frutas y derivados</t>
  </si>
  <si>
    <t>D</t>
  </si>
  <si>
    <t>D. Grasas y aceites</t>
  </si>
  <si>
    <t>100,0</t>
  </si>
  <si>
    <t>Total</t>
  </si>
  <si>
    <t>Requerimiento</t>
  </si>
  <si>
    <t>Adecuación</t>
  </si>
  <si>
    <t xml:space="preserve">NOMBRE PREPARACIÓN </t>
  </si>
  <si>
    <t>3,5</t>
  </si>
  <si>
    <t>K. Productos azucarados</t>
  </si>
  <si>
    <t>2,6</t>
  </si>
  <si>
    <t>0,26</t>
  </si>
  <si>
    <t>0,30</t>
  </si>
  <si>
    <t>1,8</t>
  </si>
  <si>
    <t>K39</t>
  </si>
  <si>
    <t>Chocolate, con azúcar</t>
  </si>
  <si>
    <t>3,7</t>
  </si>
  <si>
    <t>16,6</t>
  </si>
  <si>
    <t>75,5</t>
  </si>
  <si>
    <t>K4</t>
  </si>
  <si>
    <t>Azúcar, blanco</t>
  </si>
  <si>
    <t>99,3</t>
  </si>
  <si>
    <t>0,00</t>
  </si>
  <si>
    <t>G. Leche y derivados</t>
  </si>
  <si>
    <t>Leche de vaca, entera, en polvo</t>
  </si>
  <si>
    <t>26,2</t>
  </si>
  <si>
    <t>37,5</t>
  </si>
  <si>
    <t>5,1</t>
  </si>
  <si>
    <t>1,42</t>
  </si>
  <si>
    <t>A</t>
  </si>
  <si>
    <t>Galleta, de soda</t>
  </si>
  <si>
    <t>9,6</t>
  </si>
  <si>
    <t>7,0</t>
  </si>
  <si>
    <t>77,7</t>
  </si>
  <si>
    <t>6,5</t>
  </si>
  <si>
    <t>K63</t>
  </si>
  <si>
    <t>Mermelada</t>
  </si>
  <si>
    <t>28,0</t>
  </si>
  <si>
    <t>70,2</t>
  </si>
  <si>
    <t>A482</t>
  </si>
  <si>
    <t>Pasta alimenticia de semolina</t>
  </si>
  <si>
    <t>14,5</t>
  </si>
  <si>
    <t>9,8</t>
  </si>
  <si>
    <t>74,5</t>
  </si>
  <si>
    <t>0,13</t>
  </si>
  <si>
    <t>E21</t>
  </si>
  <si>
    <t>Atún, enlatado con aceite</t>
  </si>
  <si>
    <t>58,8</t>
  </si>
  <si>
    <t>18,1</t>
  </si>
  <si>
    <t>19,6</t>
  </si>
  <si>
    <t>0,05</t>
  </si>
  <si>
    <t>12,4</t>
  </si>
  <si>
    <t>H75</t>
  </si>
  <si>
    <t>Limón, pulpa</t>
  </si>
  <si>
    <t>89,7</t>
  </si>
  <si>
    <t>9,3</t>
  </si>
  <si>
    <t>Harina de trigo</t>
  </si>
  <si>
    <t>72,9</t>
  </si>
  <si>
    <t>2,9</t>
  </si>
  <si>
    <t>Avena en hojuelas</t>
  </si>
  <si>
    <t>10,0</t>
  </si>
  <si>
    <t>12,6</t>
  </si>
  <si>
    <t>5,7</t>
  </si>
  <si>
    <t>60,4</t>
  </si>
  <si>
    <t>3,4</t>
  </si>
  <si>
    <t>0,51</t>
  </si>
  <si>
    <t>B701</t>
  </si>
  <si>
    <t>T. Leguminosas  y derivados</t>
  </si>
  <si>
    <t>Lenteja</t>
  </si>
  <si>
    <t>23,5</t>
  </si>
  <si>
    <t>56,5</t>
  </si>
  <si>
    <t>9,5</t>
  </si>
  <si>
    <t>0,50</t>
  </si>
  <si>
    <t>0,18</t>
  </si>
  <si>
    <t>P. Alimentos nativos</t>
  </si>
  <si>
    <t>Manibara, insecto</t>
  </si>
  <si>
    <t>30,5</t>
  </si>
  <si>
    <t>43,6</t>
  </si>
  <si>
    <t>2,7</t>
  </si>
  <si>
    <t>3,2</t>
  </si>
  <si>
    <t>19,2</t>
  </si>
  <si>
    <t>106,5</t>
  </si>
  <si>
    <t>8,1</t>
  </si>
  <si>
    <t>0,06</t>
  </si>
  <si>
    <t>P</t>
  </si>
  <si>
    <t>R. Alimentos manufacturados</t>
  </si>
  <si>
    <t>Almidón de yuca</t>
  </si>
  <si>
    <t>12,0</t>
  </si>
  <si>
    <t>87,6</t>
  </si>
  <si>
    <t>50</t>
  </si>
  <si>
    <t>5,0</t>
  </si>
  <si>
    <t>15</t>
  </si>
  <si>
    <t>10</t>
  </si>
  <si>
    <t>Fariña, harina de yuca</t>
  </si>
  <si>
    <t>1,1</t>
  </si>
  <si>
    <t>84,9</t>
  </si>
  <si>
    <t>53</t>
  </si>
  <si>
    <t>4,1</t>
  </si>
  <si>
    <t>28</t>
  </si>
  <si>
    <t>0,08</t>
  </si>
  <si>
    <t>B</t>
  </si>
  <si>
    <t>B. Verduras, hortalizas y derivados</t>
  </si>
  <si>
    <t>Ñame espino, sin cáscara, crudo</t>
  </si>
  <si>
    <t>72,0</t>
  </si>
  <si>
    <t>25,7</t>
  </si>
  <si>
    <t>4</t>
  </si>
  <si>
    <t>31</t>
  </si>
  <si>
    <t>Casabe, arepa</t>
  </si>
  <si>
    <t>13,7</t>
  </si>
  <si>
    <t>83,3</t>
  </si>
  <si>
    <t>0,11</t>
  </si>
  <si>
    <t>Carurú, hoja, cocinada</t>
  </si>
  <si>
    <t>11,2</t>
  </si>
  <si>
    <t>25,5</t>
  </si>
  <si>
    <t>6,3</t>
  </si>
  <si>
    <t>13,8</t>
  </si>
  <si>
    <t>8,3</t>
  </si>
  <si>
    <t>34,8</t>
  </si>
  <si>
    <t>11,6</t>
  </si>
  <si>
    <t>35,2</t>
  </si>
  <si>
    <t>0,23</t>
  </si>
  <si>
    <t>0,37</t>
  </si>
  <si>
    <t>Carurú, hoja</t>
  </si>
  <si>
    <t>7,7</t>
  </si>
  <si>
    <t>25,4</t>
  </si>
  <si>
    <t>15,4</t>
  </si>
  <si>
    <t>16,0</t>
  </si>
  <si>
    <t>32,1</t>
  </si>
  <si>
    <t>13,0</t>
  </si>
  <si>
    <t>4,7</t>
  </si>
  <si>
    <t>59,3</t>
  </si>
  <si>
    <t>0,19</t>
  </si>
  <si>
    <t>0,15</t>
  </si>
  <si>
    <t>Copoazú, fruto entero</t>
  </si>
  <si>
    <t>89,0</t>
  </si>
  <si>
    <t>7,4</t>
  </si>
  <si>
    <t>7,9</t>
  </si>
  <si>
    <t>2,1</t>
  </si>
  <si>
    <t>3,0</t>
  </si>
  <si>
    <t>Wasai, fruta</t>
  </si>
  <si>
    <t>93,1</t>
  </si>
  <si>
    <t>3,8</t>
  </si>
  <si>
    <t>2,2</t>
  </si>
  <si>
    <t>Plátano verde, crudo</t>
  </si>
  <si>
    <t>37,4</t>
  </si>
  <si>
    <t>1,0</t>
  </si>
  <si>
    <t>C</t>
  </si>
  <si>
    <t>Carambolo, maduro, fruto entero</t>
  </si>
  <si>
    <t>88,4</t>
  </si>
  <si>
    <t>C68</t>
  </si>
  <si>
    <t>Caimo morado, maduro, pulpa</t>
  </si>
  <si>
    <t>84,5</t>
  </si>
  <si>
    <t>1,4</t>
  </si>
  <si>
    <t>11,9</t>
  </si>
  <si>
    <t>Chontaduro amazónico, pulpa</t>
  </si>
  <si>
    <t>55,6</t>
  </si>
  <si>
    <t>18,5</t>
  </si>
  <si>
    <t>C181</t>
  </si>
  <si>
    <t>Guama, maduro, pulpa</t>
  </si>
  <si>
    <t>85,6</t>
  </si>
  <si>
    <t>C333</t>
  </si>
  <si>
    <t>Marañón, nuez, escaldado</t>
  </si>
  <si>
    <t>5,3</t>
  </si>
  <si>
    <t>40,3</t>
  </si>
  <si>
    <t>38,4</t>
  </si>
  <si>
    <t>0,43</t>
  </si>
  <si>
    <t>Seje, fruta</t>
  </si>
  <si>
    <t>91,7</t>
  </si>
  <si>
    <t>3,6</t>
  </si>
  <si>
    <t>3,9</t>
  </si>
  <si>
    <t>0,22</t>
  </si>
  <si>
    <t>C532</t>
  </si>
  <si>
    <t>Toronja, pulpa</t>
  </si>
  <si>
    <t>87,3</t>
  </si>
  <si>
    <t>10,5</t>
  </si>
  <si>
    <t>C448</t>
  </si>
  <si>
    <t>Piña, maduro, pulpa</t>
  </si>
  <si>
    <t>86,5</t>
  </si>
  <si>
    <t>Lulito, fruta</t>
  </si>
  <si>
    <t>14,4</t>
  </si>
  <si>
    <t>9,9</t>
  </si>
  <si>
    <t>4,2</t>
  </si>
  <si>
    <t>32,2</t>
  </si>
  <si>
    <t>4,9</t>
  </si>
  <si>
    <t>34,4</t>
  </si>
  <si>
    <t>1,9</t>
  </si>
  <si>
    <t>0,24</t>
  </si>
  <si>
    <t>Inayá, fruta</t>
  </si>
  <si>
    <t>4,8</t>
  </si>
  <si>
    <t>28,1</t>
  </si>
  <si>
    <t>30,2</t>
  </si>
  <si>
    <t>2,5</t>
  </si>
  <si>
    <t>22,9</t>
  </si>
  <si>
    <t>Guayaba, pintón, pulpa</t>
  </si>
  <si>
    <t>82,8</t>
  </si>
  <si>
    <t>15,1</t>
  </si>
  <si>
    <t>Zapote, maduro, pulpa</t>
  </si>
  <si>
    <t>86,6</t>
  </si>
  <si>
    <t>11,7</t>
  </si>
  <si>
    <t>24,3</t>
  </si>
  <si>
    <t>0,09</t>
  </si>
  <si>
    <t>Papaya, maduro, pulpa</t>
  </si>
  <si>
    <t>90,7</t>
  </si>
  <si>
    <t>6,8</t>
  </si>
  <si>
    <t>0,20</t>
  </si>
  <si>
    <t>B59</t>
  </si>
  <si>
    <t>Ají pimiento rojo</t>
  </si>
  <si>
    <t>81,1</t>
  </si>
  <si>
    <t>29</t>
  </si>
  <si>
    <t>65</t>
  </si>
  <si>
    <t>B167</t>
  </si>
  <si>
    <t>Batata, sin cáscara, crudo</t>
  </si>
  <si>
    <t>75,8</t>
  </si>
  <si>
    <t>21,1</t>
  </si>
  <si>
    <t>25</t>
  </si>
  <si>
    <t>40</t>
  </si>
  <si>
    <t>Bore, cormo, crudo</t>
  </si>
  <si>
    <t>75,0</t>
  </si>
  <si>
    <t>2,8</t>
  </si>
  <si>
    <t>20,5</t>
  </si>
  <si>
    <t>7</t>
  </si>
  <si>
    <t>188</t>
  </si>
  <si>
    <t>7,2</t>
  </si>
  <si>
    <t>3</t>
  </si>
  <si>
    <t>B1106</t>
  </si>
  <si>
    <t>Yuca, cruda</t>
  </si>
  <si>
    <t>60,9</t>
  </si>
  <si>
    <t>37,1</t>
  </si>
  <si>
    <t>30</t>
  </si>
  <si>
    <t>19</t>
  </si>
  <si>
    <t>186</t>
  </si>
  <si>
    <t>Árbol del pan, pulpa, crudo</t>
  </si>
  <si>
    <t>74,2</t>
  </si>
  <si>
    <t>22,3</t>
  </si>
  <si>
    <t>Arazá, pulpa</t>
  </si>
  <si>
    <t>91,2</t>
  </si>
  <si>
    <t>5,6</t>
  </si>
  <si>
    <t>Banano chiro, pulpa</t>
  </si>
  <si>
    <t>57,3</t>
  </si>
  <si>
    <t>39,9</t>
  </si>
  <si>
    <t>Borojó, maduro, pulpa</t>
  </si>
  <si>
    <t>64,0</t>
  </si>
  <si>
    <t>29,0</t>
  </si>
  <si>
    <t>6,9</t>
  </si>
  <si>
    <t>2,3</t>
  </si>
  <si>
    <t>Coco Inayá, fruta</t>
  </si>
  <si>
    <t>49,2</t>
  </si>
  <si>
    <t>22,4</t>
  </si>
  <si>
    <t>19,3</t>
  </si>
  <si>
    <t>13,6</t>
  </si>
  <si>
    <t>Ductú dulce, raíz</t>
  </si>
  <si>
    <t>17,1</t>
  </si>
  <si>
    <t>74,9</t>
  </si>
  <si>
    <t>Ductú simple, raíz</t>
  </si>
  <si>
    <t>12,8</t>
  </si>
  <si>
    <t>64,1</t>
  </si>
  <si>
    <t>16,1</t>
  </si>
  <si>
    <t>6,1</t>
  </si>
  <si>
    <t>0,21</t>
  </si>
  <si>
    <t>B778</t>
  </si>
  <si>
    <t>Mañoco</t>
  </si>
  <si>
    <t>13,9</t>
  </si>
  <si>
    <t>Canangucha, fruta, pulpa</t>
  </si>
  <si>
    <t>59,9</t>
  </si>
  <si>
    <t>4,4</t>
  </si>
  <si>
    <t>35,9</t>
  </si>
  <si>
    <t>4,0</t>
  </si>
  <si>
    <t>Cacao silvestre, fruta, pulpa</t>
  </si>
  <si>
    <t>86,0</t>
  </si>
  <si>
    <t>6,4</t>
  </si>
  <si>
    <t>14,0</t>
  </si>
  <si>
    <t>J</t>
  </si>
  <si>
    <t>J. Huevos y derivados</t>
  </si>
  <si>
    <t>Huevo de tortuga</t>
  </si>
  <si>
    <t>79,2</t>
  </si>
  <si>
    <t>--</t>
  </si>
  <si>
    <t>0,28</t>
  </si>
  <si>
    <t>0,31</t>
  </si>
  <si>
    <t>F</t>
  </si>
  <si>
    <t>F. Carnes y derivados</t>
  </si>
  <si>
    <t>Carne de pato</t>
  </si>
  <si>
    <t>54,3</t>
  </si>
  <si>
    <t>28,6</t>
  </si>
  <si>
    <t>Carne de tortuga</t>
  </si>
  <si>
    <t>78,5</t>
  </si>
  <si>
    <t>19,8</t>
  </si>
  <si>
    <t>0,45</t>
  </si>
  <si>
    <t>F199</t>
  </si>
  <si>
    <t>Carne de gallina</t>
  </si>
  <si>
    <t>55,9</t>
  </si>
  <si>
    <t>18,0</t>
  </si>
  <si>
    <t>25,0</t>
  </si>
  <si>
    <t>0,16</t>
  </si>
  <si>
    <t>8,0</t>
  </si>
  <si>
    <t>Carne de chiguiro, pernil</t>
  </si>
  <si>
    <t>70,0</t>
  </si>
  <si>
    <t>22,0</t>
  </si>
  <si>
    <t>Miel de abejas</t>
  </si>
  <si>
    <t>23,0</t>
  </si>
  <si>
    <t>77,1</t>
  </si>
  <si>
    <t>9,1</t>
  </si>
  <si>
    <t>Bagazo de caña de azúcar</t>
  </si>
  <si>
    <t>51,1</t>
  </si>
  <si>
    <t>3,3</t>
  </si>
  <si>
    <t>9,4</t>
  </si>
  <si>
    <t>30,0</t>
  </si>
  <si>
    <t>Humarí/Umarí</t>
  </si>
  <si>
    <t>c. Frutas y derivados</t>
  </si>
  <si>
    <t>Ñambo/Jambo</t>
  </si>
  <si>
    <t>JGG1</t>
  </si>
  <si>
    <t>Hormigas, soldados. Frescos</t>
  </si>
  <si>
    <t>JGG2</t>
  </si>
  <si>
    <t>Hormigas con alas "Biapuna" frescas</t>
  </si>
  <si>
    <t>JGG3</t>
  </si>
  <si>
    <t>Hormigas con alas "Biapuna"  secas</t>
  </si>
  <si>
    <t>JG4</t>
  </si>
  <si>
    <t>Hormigas con alas "mecaiya" secas</t>
  </si>
  <si>
    <t>JG5</t>
  </si>
  <si>
    <t>Hormigas con alas "mecaiya" sfrescas</t>
  </si>
  <si>
    <t>JG6</t>
  </si>
  <si>
    <t>Pescado tarira muquiado</t>
  </si>
  <si>
    <t>JG7</t>
  </si>
  <si>
    <t>Pescado Waní  muquiado</t>
  </si>
  <si>
    <t>JG8</t>
  </si>
  <si>
    <t>Mojojoi fresco, crudo</t>
  </si>
  <si>
    <t>JG9</t>
  </si>
  <si>
    <t>Mojojoi muquiado</t>
  </si>
  <si>
    <t>JG10</t>
  </si>
  <si>
    <t>Camarones muquiados</t>
  </si>
  <si>
    <t>JG11</t>
  </si>
  <si>
    <t>Carne Danta. Ahumada. Seca.</t>
  </si>
  <si>
    <t>JG12</t>
  </si>
  <si>
    <t>Carne Danta fresca</t>
  </si>
  <si>
    <t>JG39</t>
  </si>
  <si>
    <t>Casabe de almidón</t>
  </si>
  <si>
    <t>JG42</t>
  </si>
  <si>
    <t>Manicuera</t>
  </si>
  <si>
    <t>JG46</t>
  </si>
  <si>
    <t>Mingao</t>
  </si>
  <si>
    <t>JG51</t>
  </si>
  <si>
    <t>Flor de pupuña</t>
  </si>
  <si>
    <t>JG67</t>
  </si>
  <si>
    <t>Pecarí, cerrillo</t>
  </si>
  <si>
    <t>JG69</t>
  </si>
  <si>
    <t>Rana Ancas</t>
  </si>
  <si>
    <t>JG71</t>
  </si>
  <si>
    <t>Yacaré</t>
  </si>
  <si>
    <t>Bagre, sin cabeza, tocreado, fresco</t>
  </si>
  <si>
    <t>76,2</t>
  </si>
  <si>
    <t>21,2</t>
  </si>
  <si>
    <t>Quiñapira de pescado con hojas de carurú</t>
  </si>
  <si>
    <t>B52</t>
  </si>
  <si>
    <t>Ají chivato, pulpa</t>
  </si>
  <si>
    <t>80,1</t>
  </si>
  <si>
    <t>70</t>
  </si>
  <si>
    <t>78</t>
  </si>
  <si>
    <t>0,14</t>
  </si>
  <si>
    <t xml:space="preserve">Casabe </t>
  </si>
  <si>
    <t>Preparada de lulito</t>
  </si>
  <si>
    <t>E94</t>
  </si>
  <si>
    <t>Camarón, sin cáscara, cocido</t>
  </si>
  <si>
    <t>74,0</t>
  </si>
  <si>
    <t>0,01</t>
  </si>
  <si>
    <t>E379</t>
  </si>
  <si>
    <t>Sardinas enlatadas, en aceite</t>
  </si>
  <si>
    <t>47,1</t>
  </si>
  <si>
    <t>27,0</t>
  </si>
  <si>
    <t xml:space="preserve">Caldo de camarones y sardinas de río </t>
  </si>
  <si>
    <t xml:space="preserve">Chicha de chontaduro sin fermentar </t>
  </si>
  <si>
    <t>Acompañar casabe con manibara</t>
  </si>
  <si>
    <t>Guayaba, maduro, pulpa</t>
  </si>
  <si>
    <t>84,6</t>
  </si>
  <si>
    <t>8,2</t>
  </si>
  <si>
    <t>0,27</t>
  </si>
  <si>
    <t>0,10</t>
  </si>
  <si>
    <t>Guayaba</t>
  </si>
  <si>
    <t>E31</t>
  </si>
  <si>
    <t>Bagre Lacepede, sin cabeza, troceado, crudo</t>
  </si>
  <si>
    <t>68,9</t>
  </si>
  <si>
    <t>18,9</t>
  </si>
  <si>
    <t>11,4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</si>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</sst>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6"/>
      <color indexed="63"/>
      <name val="Times New Roman"/>
      <family val="1"/>
      <charset val="1"/>
    </font>
    <font>
      <sz val="9"/>
      <color indexed="63"/>
      <name val="Times New Roman"/>
      <family val="1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indexed="26"/>
      <name val="Calibri"/>
      <family val="2"/>
      <scheme val="minor"/>
    </font>
    <font>
      <sz val="6"/>
      <color indexed="26"/>
      <name val="Calibri"/>
      <family val="2"/>
      <scheme val="minor"/>
    </font>
    <font>
      <sz val="6"/>
      <color indexed="9"/>
      <name val="Calibri"/>
      <family val="2"/>
      <scheme val="minor"/>
    </font>
    <font>
      <sz val="6"/>
      <color indexed="63"/>
      <name val="Calibri"/>
      <family val="2"/>
      <scheme val="minor"/>
    </font>
    <font>
      <sz val="6"/>
      <color indexed="8"/>
      <name val="Calibri"/>
      <family val="2"/>
      <scheme val="minor"/>
    </font>
    <font>
      <sz val="6"/>
      <color indexed="59"/>
      <name val="Calibri"/>
      <family val="2"/>
      <scheme val="minor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363435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6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12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theme="4" tint="0.79998168889431442"/>
        <bgColor indexed="1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1"/>
      </patternFill>
    </fill>
    <fill>
      <patternFill patternType="solid">
        <fgColor rgb="FF6AE358"/>
        <bgColor indexed="64"/>
      </patternFill>
    </fill>
    <fill>
      <patternFill patternType="solid">
        <fgColor rgb="FF6AE358"/>
        <bgColor indexed="4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0D4E0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41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6"/>
      </left>
      <right/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indexed="26"/>
      </right>
      <top style="thin">
        <color indexed="26"/>
      </top>
      <bottom style="thin">
        <color rgb="FFFFFF00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rgb="FFFFFF00"/>
      </bottom>
      <diagonal/>
    </border>
    <border>
      <left/>
      <right/>
      <top style="thin">
        <color indexed="26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indexed="26"/>
      </right>
      <top style="thin">
        <color rgb="FFFFFF00"/>
      </top>
      <bottom style="thin">
        <color rgb="FFFFFF00"/>
      </bottom>
      <diagonal/>
    </border>
    <border>
      <left style="thin">
        <color indexed="26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 style="thin">
        <color indexed="26"/>
      </left>
      <right style="thin">
        <color rgb="FFFFFF00"/>
      </right>
      <top/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DFDFD"/>
      </left>
      <right style="thin">
        <color rgb="FFFDFDFD"/>
      </right>
      <top/>
      <bottom/>
      <diagonal/>
    </border>
    <border>
      <left style="thin">
        <color rgb="FFFFFF00"/>
      </left>
      <right style="thin">
        <color rgb="FFFFFF00"/>
      </right>
      <top/>
      <bottom/>
      <diagonal/>
    </border>
    <border>
      <left style="thin">
        <color rgb="FFFDFDFD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 style="thin">
        <color rgb="FFFDFDFD"/>
      </left>
      <right/>
      <top/>
      <bottom style="thin">
        <color rgb="FFFDFDFD"/>
      </bottom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1" fillId="0" borderId="0" xfId="1"/>
    <xf numFmtId="0" fontId="0" fillId="0" borderId="0" xfId="0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15" borderId="1" xfId="1" applyFont="1" applyFill="1" applyBorder="1" applyAlignment="1">
      <alignment horizontal="left" vertical="top"/>
    </xf>
    <xf numFmtId="0" fontId="3" fillId="16" borderId="1" xfId="1" applyFont="1" applyFill="1" applyBorder="1" applyAlignment="1">
      <alignment horizontal="left" vertical="top"/>
    </xf>
    <xf numFmtId="0" fontId="2" fillId="15" borderId="2" xfId="1" applyFont="1" applyFill="1" applyBorder="1" applyAlignment="1">
      <alignment horizontal="center" vertical="top" wrapText="1"/>
    </xf>
    <xf numFmtId="0" fontId="2" fillId="15" borderId="2" xfId="1" applyFont="1" applyFill="1" applyBorder="1" applyAlignment="1">
      <alignment horizontal="center" vertical="top"/>
    </xf>
    <xf numFmtId="0" fontId="2" fillId="16" borderId="2" xfId="1" applyFont="1" applyFill="1" applyBorder="1" applyAlignment="1">
      <alignment horizontal="center" vertical="top"/>
    </xf>
    <xf numFmtId="0" fontId="10" fillId="3" borderId="2" xfId="1" applyFont="1" applyFill="1" applyBorder="1" applyAlignment="1">
      <alignment horizontal="center" vertical="top" wrapText="1"/>
    </xf>
    <xf numFmtId="0" fontId="10" fillId="3" borderId="1" xfId="1" applyFont="1" applyFill="1" applyBorder="1" applyAlignment="1">
      <alignment horizontal="center" vertical="top"/>
    </xf>
    <xf numFmtId="0" fontId="11" fillId="3" borderId="1" xfId="1" applyFont="1" applyFill="1" applyBorder="1" applyAlignment="1">
      <alignment horizontal="center" vertical="top"/>
    </xf>
    <xf numFmtId="0" fontId="10" fillId="3" borderId="2" xfId="1" applyFont="1" applyFill="1" applyBorder="1" applyAlignment="1">
      <alignment horizontal="center" vertical="top"/>
    </xf>
    <xf numFmtId="0" fontId="11" fillId="3" borderId="2" xfId="1" applyFont="1" applyFill="1" applyBorder="1" applyAlignment="1">
      <alignment horizontal="center" vertical="top"/>
    </xf>
    <xf numFmtId="0" fontId="10" fillId="3" borderId="6" xfId="1" applyFont="1" applyFill="1" applyBorder="1" applyAlignment="1">
      <alignment horizontal="center" vertical="top"/>
    </xf>
    <xf numFmtId="0" fontId="11" fillId="3" borderId="6" xfId="1" applyFont="1" applyFill="1" applyBorder="1" applyAlignment="1">
      <alignment horizontal="center" vertical="top"/>
    </xf>
    <xf numFmtId="0" fontId="11" fillId="3" borderId="0" xfId="1" applyFont="1" applyFill="1"/>
    <xf numFmtId="164" fontId="12" fillId="3" borderId="5" xfId="1" applyNumberFormat="1" applyFont="1" applyFill="1" applyBorder="1" applyAlignment="1">
      <alignment horizontal="center" vertical="top" wrapText="1"/>
    </xf>
    <xf numFmtId="164" fontId="12" fillId="3" borderId="5" xfId="1" applyNumberFormat="1" applyFont="1" applyFill="1" applyBorder="1" applyAlignment="1">
      <alignment horizontal="left" vertical="top" wrapText="1"/>
    </xf>
    <xf numFmtId="0" fontId="11" fillId="3" borderId="5" xfId="1" applyFont="1" applyFill="1" applyBorder="1" applyAlignment="1">
      <alignment horizontal="left" vertical="top" wrapText="1"/>
    </xf>
    <xf numFmtId="164" fontId="12" fillId="3" borderId="5" xfId="1" applyNumberFormat="1" applyFont="1" applyFill="1" applyBorder="1" applyAlignment="1">
      <alignment horizontal="right" vertical="top" wrapText="1"/>
    </xf>
    <xf numFmtId="164" fontId="12" fillId="3" borderId="5" xfId="1" applyNumberFormat="1" applyFont="1" applyFill="1" applyBorder="1" applyAlignment="1">
      <alignment horizontal="left" vertical="top" wrapText="1" indent="1"/>
    </xf>
    <xf numFmtId="164" fontId="12" fillId="3" borderId="5" xfId="1" applyNumberFormat="1" applyFont="1" applyFill="1" applyBorder="1" applyAlignment="1">
      <alignment horizontal="right" vertical="top" wrapText="1" indent="1"/>
    </xf>
    <xf numFmtId="0" fontId="10" fillId="4" borderId="2" xfId="1" applyFont="1" applyFill="1" applyBorder="1" applyAlignment="1">
      <alignment horizontal="center" vertical="top"/>
    </xf>
    <xf numFmtId="0" fontId="10" fillId="4" borderId="1" xfId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horizontal="center" vertical="top"/>
    </xf>
    <xf numFmtId="0" fontId="11" fillId="4" borderId="2" xfId="1" applyFont="1" applyFill="1" applyBorder="1" applyAlignment="1">
      <alignment horizontal="center" vertical="top"/>
    </xf>
    <xf numFmtId="0" fontId="11" fillId="4" borderId="0" xfId="1" applyFont="1" applyFill="1" applyAlignment="1">
      <alignment horizontal="left" vertical="top" wrapText="1"/>
    </xf>
    <xf numFmtId="164" fontId="12" fillId="4" borderId="0" xfId="1" applyNumberFormat="1" applyFont="1" applyFill="1" applyAlignment="1">
      <alignment horizontal="center" vertical="top" wrapText="1"/>
    </xf>
    <xf numFmtId="164" fontId="12" fillId="4" borderId="0" xfId="1" applyNumberFormat="1" applyFont="1" applyFill="1" applyAlignment="1">
      <alignment horizontal="left" vertical="top" wrapText="1"/>
    </xf>
    <xf numFmtId="164" fontId="12" fillId="4" borderId="0" xfId="1" applyNumberFormat="1" applyFont="1" applyFill="1" applyAlignment="1">
      <alignment horizontal="right" vertical="top" wrapText="1"/>
    </xf>
    <xf numFmtId="0" fontId="11" fillId="4" borderId="0" xfId="1" applyFont="1" applyFill="1"/>
    <xf numFmtId="0" fontId="13" fillId="4" borderId="0" xfId="0" applyFont="1" applyFill="1"/>
    <xf numFmtId="164" fontId="12" fillId="3" borderId="0" xfId="1" applyNumberFormat="1" applyFont="1" applyFill="1" applyAlignment="1">
      <alignment horizontal="center" vertical="top" wrapText="1"/>
    </xf>
    <xf numFmtId="164" fontId="12" fillId="3" borderId="0" xfId="1" applyNumberFormat="1" applyFont="1" applyFill="1" applyAlignment="1">
      <alignment horizontal="left" vertical="top" wrapText="1" indent="1"/>
    </xf>
    <xf numFmtId="0" fontId="11" fillId="3" borderId="0" xfId="1" applyFont="1" applyFill="1" applyAlignment="1">
      <alignment horizontal="left" vertical="top" wrapText="1"/>
    </xf>
    <xf numFmtId="164" fontId="12" fillId="3" borderId="0" xfId="1" applyNumberFormat="1" applyFont="1" applyFill="1" applyAlignment="1">
      <alignment horizontal="left" vertical="top" wrapText="1"/>
    </xf>
    <xf numFmtId="164" fontId="12" fillId="3" borderId="0" xfId="1" applyNumberFormat="1" applyFont="1" applyFill="1" applyAlignment="1">
      <alignment horizontal="right" vertical="top" wrapText="1"/>
    </xf>
    <xf numFmtId="164" fontId="12" fillId="4" borderId="5" xfId="1" applyNumberFormat="1" applyFont="1" applyFill="1" applyBorder="1" applyAlignment="1">
      <alignment horizontal="left" vertical="top" wrapText="1"/>
    </xf>
    <xf numFmtId="164" fontId="12" fillId="4" borderId="5" xfId="1" applyNumberFormat="1" applyFont="1" applyFill="1" applyBorder="1" applyAlignment="1">
      <alignment horizontal="center" vertical="top" wrapText="1"/>
    </xf>
    <xf numFmtId="164" fontId="12" fillId="4" borderId="5" xfId="1" applyNumberFormat="1" applyFont="1" applyFill="1" applyBorder="1" applyAlignment="1">
      <alignment horizontal="right" vertical="top" wrapText="1"/>
    </xf>
    <xf numFmtId="0" fontId="11" fillId="4" borderId="5" xfId="1" applyFont="1" applyFill="1" applyBorder="1" applyAlignment="1">
      <alignment horizontal="left" vertical="top" wrapText="1"/>
    </xf>
    <xf numFmtId="164" fontId="12" fillId="4" borderId="5" xfId="1" applyNumberFormat="1" applyFont="1" applyFill="1" applyBorder="1" applyAlignment="1">
      <alignment horizontal="left" vertical="top" wrapText="1" indent="1"/>
    </xf>
    <xf numFmtId="164" fontId="12" fillId="4" borderId="5" xfId="1" applyNumberFormat="1" applyFont="1" applyFill="1" applyBorder="1" applyAlignment="1">
      <alignment horizontal="right" vertical="top" wrapText="1" indent="1"/>
    </xf>
    <xf numFmtId="0" fontId="11" fillId="3" borderId="0" xfId="1" applyFont="1" applyFill="1" applyAlignment="1">
      <alignment horizontal="center"/>
    </xf>
    <xf numFmtId="0" fontId="11" fillId="4" borderId="0" xfId="1" applyFont="1" applyFill="1" applyAlignment="1">
      <alignment horizontal="center"/>
    </xf>
    <xf numFmtId="0" fontId="10" fillId="4" borderId="2" xfId="1" applyFont="1" applyFill="1" applyBorder="1" applyAlignment="1">
      <alignment horizontal="center" vertical="top" wrapText="1"/>
    </xf>
    <xf numFmtId="164" fontId="12" fillId="4" borderId="0" xfId="1" applyNumberFormat="1" applyFont="1" applyFill="1" applyAlignment="1">
      <alignment horizontal="left" vertical="top" wrapText="1" indent="1"/>
    </xf>
    <xf numFmtId="0" fontId="10" fillId="4" borderId="6" xfId="1" applyFont="1" applyFill="1" applyBorder="1" applyAlignment="1">
      <alignment horizontal="center" vertical="top"/>
    </xf>
    <xf numFmtId="164" fontId="12" fillId="3" borderId="0" xfId="1" applyNumberFormat="1" applyFont="1" applyFill="1" applyAlignment="1">
      <alignment horizontal="right" vertical="top" wrapText="1" indent="1"/>
    </xf>
    <xf numFmtId="164" fontId="12" fillId="4" borderId="0" xfId="1" applyNumberFormat="1" applyFont="1" applyFill="1" applyAlignment="1">
      <alignment horizontal="right" vertical="top" wrapText="1" indent="1"/>
    </xf>
    <xf numFmtId="0" fontId="11" fillId="3" borderId="7" xfId="1" applyFont="1" applyFill="1" applyBorder="1" applyAlignment="1">
      <alignment horizontal="left" vertical="top" wrapText="1"/>
    </xf>
    <xf numFmtId="164" fontId="12" fillId="3" borderId="7" xfId="1" applyNumberFormat="1" applyFont="1" applyFill="1" applyBorder="1" applyAlignment="1">
      <alignment horizontal="right" vertical="top" wrapText="1"/>
    </xf>
    <xf numFmtId="164" fontId="12" fillId="3" borderId="7" xfId="1" applyNumberFormat="1" applyFont="1" applyFill="1" applyBorder="1" applyAlignment="1">
      <alignment horizontal="left" vertical="top" wrapText="1"/>
    </xf>
    <xf numFmtId="0" fontId="10" fillId="10" borderId="2" xfId="1" applyFont="1" applyFill="1" applyBorder="1" applyAlignment="1">
      <alignment horizontal="center" vertical="top"/>
    </xf>
    <xf numFmtId="0" fontId="13" fillId="3" borderId="0" xfId="0" applyFont="1" applyFill="1"/>
    <xf numFmtId="0" fontId="10" fillId="4" borderId="10" xfId="1" applyFont="1" applyFill="1" applyBorder="1" applyAlignment="1">
      <alignment horizontal="center" vertical="top"/>
    </xf>
    <xf numFmtId="0" fontId="10" fillId="4" borderId="11" xfId="1" applyFont="1" applyFill="1" applyBorder="1" applyAlignment="1">
      <alignment horizontal="center" vertical="top"/>
    </xf>
    <xf numFmtId="0" fontId="14" fillId="11" borderId="12" xfId="0" applyFont="1" applyFill="1" applyBorder="1" applyAlignment="1">
      <alignment horizontal="center"/>
    </xf>
    <xf numFmtId="0" fontId="14" fillId="11" borderId="13" xfId="0" applyFont="1" applyFill="1" applyBorder="1" applyAlignment="1">
      <alignment horizontal="center"/>
    </xf>
    <xf numFmtId="0" fontId="14" fillId="11" borderId="14" xfId="0" applyFont="1" applyFill="1" applyBorder="1" applyAlignment="1">
      <alignment horizontal="center"/>
    </xf>
    <xf numFmtId="0" fontId="14" fillId="11" borderId="9" xfId="0" applyFont="1" applyFill="1" applyBorder="1" applyAlignment="1">
      <alignment horizontal="center"/>
    </xf>
    <xf numFmtId="0" fontId="14" fillId="11" borderId="15" xfId="0" applyFont="1" applyFill="1" applyBorder="1" applyAlignment="1">
      <alignment horizontal="center"/>
    </xf>
    <xf numFmtId="0" fontId="10" fillId="12" borderId="16" xfId="1" applyFont="1" applyFill="1" applyBorder="1" applyAlignment="1">
      <alignment horizontal="center" vertical="top"/>
    </xf>
    <xf numFmtId="0" fontId="14" fillId="11" borderId="0" xfId="0" applyFont="1" applyFill="1" applyAlignment="1">
      <alignment horizontal="center"/>
    </xf>
    <xf numFmtId="0" fontId="10" fillId="12" borderId="2" xfId="1" applyFont="1" applyFill="1" applyBorder="1" applyAlignment="1">
      <alignment horizontal="center" vertical="top"/>
    </xf>
    <xf numFmtId="0" fontId="10" fillId="4" borderId="9" xfId="1" applyFont="1" applyFill="1" applyBorder="1" applyAlignment="1">
      <alignment horizontal="center" vertical="top"/>
    </xf>
    <xf numFmtId="0" fontId="10" fillId="4" borderId="15" xfId="1" applyFont="1" applyFill="1" applyBorder="1" applyAlignment="1">
      <alignment horizontal="center" vertical="top"/>
    </xf>
    <xf numFmtId="0" fontId="14" fillId="11" borderId="18" xfId="0" applyFont="1" applyFill="1" applyBorder="1" applyAlignment="1">
      <alignment horizontal="center"/>
    </xf>
    <xf numFmtId="0" fontId="14" fillId="11" borderId="19" xfId="0" applyFont="1" applyFill="1" applyBorder="1" applyAlignment="1">
      <alignment horizontal="center"/>
    </xf>
    <xf numFmtId="0" fontId="14" fillId="11" borderId="20" xfId="0" applyFont="1" applyFill="1" applyBorder="1" applyAlignment="1">
      <alignment horizontal="center"/>
    </xf>
    <xf numFmtId="0" fontId="14" fillId="11" borderId="21" xfId="0" applyFont="1" applyFill="1" applyBorder="1" applyAlignment="1">
      <alignment horizontal="center"/>
    </xf>
    <xf numFmtId="0" fontId="10" fillId="12" borderId="22" xfId="1" applyFont="1" applyFill="1" applyBorder="1" applyAlignment="1">
      <alignment horizontal="center" vertical="top"/>
    </xf>
    <xf numFmtId="0" fontId="14" fillId="11" borderId="23" xfId="0" applyFont="1" applyFill="1" applyBorder="1" applyAlignment="1">
      <alignment horizontal="center"/>
    </xf>
    <xf numFmtId="0" fontId="11" fillId="13" borderId="0" xfId="1" applyFont="1" applyFill="1" applyAlignment="1">
      <alignment horizontal="center"/>
    </xf>
    <xf numFmtId="0" fontId="11" fillId="13" borderId="9" xfId="1" applyFont="1" applyFill="1" applyBorder="1" applyAlignment="1">
      <alignment horizontal="center"/>
    </xf>
    <xf numFmtId="0" fontId="11" fillId="13" borderId="18" xfId="1" applyFont="1" applyFill="1" applyBorder="1" applyAlignment="1">
      <alignment horizontal="center"/>
    </xf>
    <xf numFmtId="0" fontId="11" fillId="13" borderId="13" xfId="1" applyFont="1" applyFill="1" applyBorder="1" applyAlignment="1">
      <alignment horizontal="center"/>
    </xf>
    <xf numFmtId="0" fontId="14" fillId="13" borderId="13" xfId="0" applyFont="1" applyFill="1" applyBorder="1" applyAlignment="1">
      <alignment horizontal="center"/>
    </xf>
    <xf numFmtId="0" fontId="11" fillId="13" borderId="24" xfId="1" applyFont="1" applyFill="1" applyBorder="1" applyAlignment="1">
      <alignment horizontal="center"/>
    </xf>
    <xf numFmtId="0" fontId="11" fillId="13" borderId="28" xfId="1" applyFont="1" applyFill="1" applyBorder="1" applyAlignment="1">
      <alignment horizontal="center"/>
    </xf>
    <xf numFmtId="0" fontId="11" fillId="13" borderId="19" xfId="1" applyFont="1" applyFill="1" applyBorder="1" applyAlignment="1">
      <alignment horizontal="center"/>
    </xf>
    <xf numFmtId="0" fontId="14" fillId="13" borderId="19" xfId="0" applyFont="1" applyFill="1" applyBorder="1" applyAlignment="1">
      <alignment horizontal="center"/>
    </xf>
    <xf numFmtId="0" fontId="11" fillId="13" borderId="23" xfId="1" applyFont="1" applyFill="1" applyBorder="1" applyAlignment="1">
      <alignment horizontal="center"/>
    </xf>
    <xf numFmtId="0" fontId="14" fillId="13" borderId="21" xfId="0" applyFont="1" applyFill="1" applyBorder="1" applyAlignment="1">
      <alignment horizontal="center"/>
    </xf>
    <xf numFmtId="0" fontId="11" fillId="13" borderId="21" xfId="1" applyFont="1" applyFill="1" applyBorder="1" applyAlignment="1">
      <alignment horizontal="center"/>
    </xf>
    <xf numFmtId="0" fontId="11" fillId="13" borderId="30" xfId="1" applyFont="1" applyFill="1" applyBorder="1" applyAlignment="1">
      <alignment horizontal="center"/>
    </xf>
    <xf numFmtId="0" fontId="14" fillId="13" borderId="30" xfId="0" applyFont="1" applyFill="1" applyBorder="1" applyAlignment="1">
      <alignment horizontal="center"/>
    </xf>
    <xf numFmtId="0" fontId="11" fillId="13" borderId="25" xfId="1" applyFont="1" applyFill="1" applyBorder="1" applyAlignment="1">
      <alignment horizontal="center"/>
    </xf>
    <xf numFmtId="0" fontId="11" fillId="13" borderId="31" xfId="1" applyFont="1" applyFill="1" applyBorder="1" applyAlignment="1">
      <alignment horizontal="center"/>
    </xf>
    <xf numFmtId="0" fontId="14" fillId="13" borderId="0" xfId="0" applyFont="1" applyFill="1" applyAlignment="1">
      <alignment horizontal="center"/>
    </xf>
    <xf numFmtId="0" fontId="11" fillId="13" borderId="26" xfId="1" applyFont="1" applyFill="1" applyBorder="1" applyAlignment="1">
      <alignment horizontal="center"/>
    </xf>
    <xf numFmtId="0" fontId="14" fillId="13" borderId="25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left" vertical="top"/>
    </xf>
    <xf numFmtId="0" fontId="10" fillId="4" borderId="1" xfId="1" applyFont="1" applyFill="1" applyBorder="1" applyAlignment="1">
      <alignment horizontal="left" vertical="top"/>
    </xf>
    <xf numFmtId="0" fontId="10" fillId="9" borderId="1" xfId="1" applyFont="1" applyFill="1" applyBorder="1" applyAlignment="1">
      <alignment horizontal="left" vertical="top"/>
    </xf>
    <xf numFmtId="0" fontId="10" fillId="10" borderId="1" xfId="1" applyFont="1" applyFill="1" applyBorder="1" applyAlignment="1">
      <alignment horizontal="left" vertical="top"/>
    </xf>
    <xf numFmtId="0" fontId="10" fillId="3" borderId="6" xfId="1" applyFont="1" applyFill="1" applyBorder="1" applyAlignment="1">
      <alignment horizontal="left" vertical="top"/>
    </xf>
    <xf numFmtId="0" fontId="10" fillId="4" borderId="8" xfId="1" applyFont="1" applyFill="1" applyBorder="1" applyAlignment="1">
      <alignment horizontal="left" vertical="top"/>
    </xf>
    <xf numFmtId="0" fontId="10" fillId="4" borderId="9" xfId="1" applyFont="1" applyFill="1" applyBorder="1" applyAlignment="1">
      <alignment horizontal="left" vertical="top"/>
    </xf>
    <xf numFmtId="0" fontId="14" fillId="0" borderId="0" xfId="0" applyFont="1"/>
    <xf numFmtId="0" fontId="10" fillId="4" borderId="2" xfId="1" applyFont="1" applyFill="1" applyBorder="1" applyAlignment="1">
      <alignment horizontal="left" vertical="top"/>
    </xf>
    <xf numFmtId="0" fontId="10" fillId="4" borderId="17" xfId="1" applyFont="1" applyFill="1" applyBorder="1" applyAlignment="1">
      <alignment horizontal="left" vertical="top"/>
    </xf>
    <xf numFmtId="0" fontId="15" fillId="14" borderId="9" xfId="0" applyFont="1" applyFill="1" applyBorder="1" applyAlignment="1">
      <alignment horizontal="left" vertical="top"/>
    </xf>
    <xf numFmtId="0" fontId="11" fillId="13" borderId="15" xfId="1" applyFont="1" applyFill="1" applyBorder="1" applyAlignment="1">
      <alignment horizontal="left"/>
    </xf>
    <xf numFmtId="0" fontId="14" fillId="13" borderId="9" xfId="0" applyFont="1" applyFill="1" applyBorder="1"/>
    <xf numFmtId="0" fontId="14" fillId="13" borderId="23" xfId="0" applyFont="1" applyFill="1" applyBorder="1"/>
    <xf numFmtId="0" fontId="14" fillId="13" borderId="15" xfId="0" applyFont="1" applyFill="1" applyBorder="1"/>
    <xf numFmtId="0" fontId="14" fillId="13" borderId="18" xfId="0" applyFont="1" applyFill="1" applyBorder="1"/>
    <xf numFmtId="0" fontId="14" fillId="13" borderId="0" xfId="0" applyFont="1" applyFill="1"/>
    <xf numFmtId="0" fontId="11" fillId="13" borderId="13" xfId="1" applyFont="1" applyFill="1" applyBorder="1" applyAlignment="1">
      <alignment horizontal="left"/>
    </xf>
    <xf numFmtId="0" fontId="14" fillId="13" borderId="14" xfId="0" applyFont="1" applyFill="1" applyBorder="1"/>
    <xf numFmtId="0" fontId="14" fillId="13" borderId="25" xfId="0" applyFont="1" applyFill="1" applyBorder="1"/>
    <xf numFmtId="0" fontId="14" fillId="13" borderId="26" xfId="0" applyFont="1" applyFill="1" applyBorder="1"/>
    <xf numFmtId="0" fontId="15" fillId="14" borderId="27" xfId="0" applyFont="1" applyFill="1" applyBorder="1" applyAlignment="1">
      <alignment horizontal="left" vertical="top"/>
    </xf>
    <xf numFmtId="0" fontId="11" fillId="13" borderId="0" xfId="1" applyFont="1" applyFill="1" applyAlignment="1">
      <alignment horizontal="left"/>
    </xf>
    <xf numFmtId="0" fontId="14" fillId="13" borderId="20" xfId="0" applyFont="1" applyFill="1" applyBorder="1"/>
    <xf numFmtId="0" fontId="15" fillId="14" borderId="13" xfId="0" applyFont="1" applyFill="1" applyBorder="1" applyAlignment="1">
      <alignment horizontal="left" vertical="top"/>
    </xf>
    <xf numFmtId="0" fontId="11" fillId="13" borderId="9" xfId="1" applyFont="1" applyFill="1" applyBorder="1" applyAlignment="1">
      <alignment horizontal="left"/>
    </xf>
    <xf numFmtId="0" fontId="14" fillId="13" borderId="28" xfId="0" applyFont="1" applyFill="1" applyBorder="1"/>
    <xf numFmtId="0" fontId="15" fillId="14" borderId="29" xfId="0" applyFont="1" applyFill="1" applyBorder="1" applyAlignment="1">
      <alignment horizontal="left" vertical="top"/>
    </xf>
    <xf numFmtId="0" fontId="14" fillId="13" borderId="24" xfId="0" applyFont="1" applyFill="1" applyBorder="1"/>
    <xf numFmtId="0" fontId="11" fillId="13" borderId="28" xfId="1" applyFont="1" applyFill="1" applyBorder="1" applyAlignment="1">
      <alignment horizontal="left"/>
    </xf>
    <xf numFmtId="0" fontId="11" fillId="13" borderId="24" xfId="1" applyFont="1" applyFill="1" applyBorder="1" applyAlignment="1">
      <alignment horizontal="left"/>
    </xf>
    <xf numFmtId="0" fontId="11" fillId="13" borderId="23" xfId="1" applyFont="1" applyFill="1" applyBorder="1" applyAlignment="1">
      <alignment horizontal="left"/>
    </xf>
    <xf numFmtId="0" fontId="14" fillId="13" borderId="13" xfId="0" applyFont="1" applyFill="1" applyBorder="1"/>
    <xf numFmtId="0" fontId="11" fillId="13" borderId="19" xfId="1" applyFont="1" applyFill="1" applyBorder="1" applyAlignment="1">
      <alignment horizontal="left"/>
    </xf>
    <xf numFmtId="0" fontId="15" fillId="14" borderId="32" xfId="0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7" fillId="15" borderId="1" xfId="1" applyFont="1" applyFill="1" applyBorder="1" applyAlignment="1">
      <alignment horizontal="left" vertical="top"/>
    </xf>
    <xf numFmtId="0" fontId="6" fillId="0" borderId="0" xfId="0" applyFont="1"/>
    <xf numFmtId="0" fontId="17" fillId="16" borderId="1" xfId="1" applyFont="1" applyFill="1" applyBorder="1" applyAlignment="1">
      <alignment horizontal="left" vertical="top"/>
    </xf>
    <xf numFmtId="164" fontId="6" fillId="7" borderId="0" xfId="0" applyNumberFormat="1" applyFont="1" applyFill="1"/>
    <xf numFmtId="0" fontId="6" fillId="8" borderId="0" xfId="0" applyFont="1" applyFill="1"/>
    <xf numFmtId="164" fontId="6" fillId="8" borderId="0" xfId="0" applyNumberFormat="1" applyFont="1" applyFill="1"/>
    <xf numFmtId="164" fontId="6" fillId="17" borderId="0" xfId="0" applyNumberFormat="1" applyFont="1" applyFill="1"/>
    <xf numFmtId="164" fontId="6" fillId="18" borderId="0" xfId="0" applyNumberFormat="1" applyFont="1" applyFill="1"/>
    <xf numFmtId="0" fontId="16" fillId="6" borderId="0" xfId="0" applyFont="1" applyFill="1" applyAlignment="1">
      <alignment horizontal="center" vertical="center" wrapText="1"/>
    </xf>
    <xf numFmtId="2" fontId="6" fillId="0" borderId="0" xfId="0" applyNumberFormat="1" applyFont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topLeftCell="D1" zoomScaleNormal="100" workbookViewId="0">
      <selection activeCell="L15" sqref="L15"/>
    </sheetView>
  </sheetViews>
  <sheetFormatPr baseColWidth="10" defaultRowHeight="15" x14ac:dyDescent="0.25"/>
  <cols>
    <col min="1" max="1" width="45" customWidth="1"/>
    <col min="4" max="4" width="38.5703125" customWidth="1"/>
    <col min="5" max="8" width="9" customWidth="1"/>
    <col min="9" max="9" width="10" customWidth="1"/>
    <col min="10" max="16" width="9" customWidth="1"/>
  </cols>
  <sheetData>
    <row r="1" spans="1:16" ht="22.5" x14ac:dyDescent="0.25">
      <c r="A1" s="3" t="s">
        <v>135</v>
      </c>
      <c r="B1" s="3" t="s">
        <v>0</v>
      </c>
      <c r="C1" s="3" t="s">
        <v>1</v>
      </c>
      <c r="D1" s="138" t="s">
        <v>2</v>
      </c>
      <c r="E1" s="147" t="s">
        <v>3</v>
      </c>
      <c r="F1" s="137" t="s">
        <v>10</v>
      </c>
      <c r="G1" s="137" t="s">
        <v>13</v>
      </c>
      <c r="H1" s="137" t="s">
        <v>14</v>
      </c>
      <c r="I1" s="137" t="s">
        <v>15</v>
      </c>
      <c r="J1" s="137" t="s">
        <v>17</v>
      </c>
      <c r="K1" s="137" t="s">
        <v>18</v>
      </c>
      <c r="L1" s="137" t="s">
        <v>19</v>
      </c>
      <c r="M1" s="137" t="s">
        <v>21</v>
      </c>
      <c r="N1" s="137" t="s">
        <v>24</v>
      </c>
      <c r="O1" s="137" t="s">
        <v>28</v>
      </c>
      <c r="P1" s="137" t="s">
        <v>35</v>
      </c>
    </row>
    <row r="2" spans="1:16" ht="15" customHeight="1" x14ac:dyDescent="0.25">
      <c r="A2" s="8" t="s">
        <v>478</v>
      </c>
      <c r="B2" s="10">
        <v>399</v>
      </c>
      <c r="C2" s="2">
        <v>2015</v>
      </c>
      <c r="D2" s="139" t="s">
        <v>505</v>
      </c>
      <c r="E2" s="140">
        <v>40</v>
      </c>
      <c r="F2" s="140">
        <f t="shared" ref="F2:F15" si="0">IFERROR((VLOOKUP($B2,Base_Alimentos,5,FALSE))*($E2/100),0)</f>
        <v>72.8</v>
      </c>
      <c r="G2" s="140">
        <f t="shared" ref="G2:G15" si="1">IFERROR((VLOOKUP($B2,Base_Alimentos,8,FALSE))*($E2/100),0)</f>
        <v>7.56</v>
      </c>
      <c r="H2" s="140">
        <f t="shared" ref="H2:H15" si="2">IFERROR((VLOOKUP($B2,Base_Alimentos,9,FALSE))*($E2/100),0)</f>
        <v>4.5600000000000005</v>
      </c>
      <c r="I2" s="140">
        <f t="shared" ref="I2:I15" si="3">IFERROR((VLOOKUP($B2,Base_Alimentos,10,FALSE))*($E2/100),0)</f>
        <v>0.36000000000000004</v>
      </c>
      <c r="J2" s="140">
        <f t="shared" ref="J2:J15" si="4">IFERROR((VLOOKUP($B2,Base_Alimentos,12,FALSE))*($E2/100),0)</f>
        <v>0</v>
      </c>
      <c r="K2" s="140">
        <f t="shared" ref="K2:K15" si="5">IFERROR((VLOOKUP($B2,Base_Alimentos,13,FALSE))*($E2/100),0)</f>
        <v>80</v>
      </c>
      <c r="L2" s="140">
        <f t="shared" ref="L2:L15" si="6">IFERROR((VLOOKUP($B2,Base_Alimentos,14,FALSE))*($E2/100),0)</f>
        <v>0.24</v>
      </c>
      <c r="M2" s="140">
        <f t="shared" ref="M2:M15" si="7">IFERROR((VLOOKUP($B2,Base_Alimentos,16,FALSE))*($E2/100),0)</f>
        <v>80</v>
      </c>
      <c r="N2" s="140">
        <f t="shared" ref="N2:N15" si="8">IFERROR((VLOOKUP($B2,Base_Alimentos,19,FALSE))*($E2/100),0)</f>
        <v>0</v>
      </c>
      <c r="O2" s="140">
        <f t="shared" ref="O2:O15" si="9">IFERROR((VLOOKUP($B2,Base_Alimentos,23,FALSE))*($E2/100),0)</f>
        <v>0</v>
      </c>
      <c r="P2" s="140">
        <f t="shared" ref="P2:P15" si="10">IFERROR((VLOOKUP($B2,Base_Alimentos,30,FALSE))*($E2/100),0)</f>
        <v>0</v>
      </c>
    </row>
    <row r="3" spans="1:16" ht="15" customHeight="1" x14ac:dyDescent="0.25">
      <c r="A3" s="8"/>
      <c r="B3" s="10">
        <v>780</v>
      </c>
      <c r="C3" s="2">
        <v>2015</v>
      </c>
      <c r="D3" s="139" t="s">
        <v>239</v>
      </c>
      <c r="E3" s="140">
        <v>20</v>
      </c>
      <c r="F3" s="140">
        <f t="shared" si="0"/>
        <v>42.800000000000004</v>
      </c>
      <c r="G3" s="140">
        <f t="shared" si="1"/>
        <v>5.1000000000000005</v>
      </c>
      <c r="H3" s="140">
        <f t="shared" si="2"/>
        <v>1.26</v>
      </c>
      <c r="I3" s="140">
        <f t="shared" si="3"/>
        <v>2.7600000000000002</v>
      </c>
      <c r="J3" s="140">
        <f t="shared" si="4"/>
        <v>6.96</v>
      </c>
      <c r="K3" s="140">
        <f t="shared" si="5"/>
        <v>229</v>
      </c>
      <c r="L3" s="140">
        <f t="shared" si="6"/>
        <v>2.3199999999999998</v>
      </c>
      <c r="M3" s="140">
        <f t="shared" si="7"/>
        <v>28.400000000000002</v>
      </c>
      <c r="N3" s="140">
        <f t="shared" si="8"/>
        <v>0.62000000000000011</v>
      </c>
      <c r="O3" s="140">
        <f t="shared" si="9"/>
        <v>0.2</v>
      </c>
      <c r="P3" s="140">
        <f t="shared" si="10"/>
        <v>0</v>
      </c>
    </row>
    <row r="4" spans="1:16" ht="15" customHeight="1" x14ac:dyDescent="0.25">
      <c r="A4" s="8"/>
      <c r="B4" s="10">
        <v>127</v>
      </c>
      <c r="C4" s="2">
        <v>2015</v>
      </c>
      <c r="D4" s="141" t="s">
        <v>480</v>
      </c>
      <c r="E4" s="140">
        <v>10</v>
      </c>
      <c r="F4" s="140">
        <f t="shared" si="0"/>
        <v>3.8000000000000003</v>
      </c>
      <c r="G4" s="140">
        <f t="shared" si="1"/>
        <v>0.35000000000000003</v>
      </c>
      <c r="H4" s="140">
        <f t="shared" si="2"/>
        <v>4.0000000000000008E-2</v>
      </c>
      <c r="I4" s="140">
        <f t="shared" si="3"/>
        <v>0.5</v>
      </c>
      <c r="J4" s="140">
        <f t="shared" si="4"/>
        <v>0</v>
      </c>
      <c r="K4" s="140">
        <f t="shared" si="5"/>
        <v>7</v>
      </c>
      <c r="L4" s="140">
        <f t="shared" si="6"/>
        <v>0.11000000000000001</v>
      </c>
      <c r="M4" s="140">
        <f t="shared" si="7"/>
        <v>7.8000000000000007</v>
      </c>
      <c r="N4" s="140">
        <f t="shared" si="8"/>
        <v>0</v>
      </c>
      <c r="O4" s="140">
        <f t="shared" si="9"/>
        <v>13</v>
      </c>
      <c r="P4" s="140">
        <f t="shared" si="10"/>
        <v>0.5</v>
      </c>
    </row>
    <row r="5" spans="1:16" ht="15" customHeight="1" x14ac:dyDescent="0.25">
      <c r="A5" s="8" t="s">
        <v>485</v>
      </c>
      <c r="B5" s="11">
        <v>781</v>
      </c>
      <c r="C5" s="2">
        <v>2015</v>
      </c>
      <c r="D5" s="141" t="s">
        <v>235</v>
      </c>
      <c r="E5" s="140">
        <v>100</v>
      </c>
      <c r="F5" s="140">
        <f t="shared" si="0"/>
        <v>341</v>
      </c>
      <c r="G5" s="140">
        <f t="shared" si="1"/>
        <v>1.6</v>
      </c>
      <c r="H5" s="140">
        <f t="shared" si="2"/>
        <v>0.2</v>
      </c>
      <c r="I5" s="140">
        <f t="shared" si="3"/>
        <v>83.3</v>
      </c>
      <c r="J5" s="140">
        <f t="shared" si="4"/>
        <v>0</v>
      </c>
      <c r="K5" s="140">
        <f t="shared" si="5"/>
        <v>30</v>
      </c>
      <c r="L5" s="140">
        <f t="shared" si="6"/>
        <v>0.3</v>
      </c>
      <c r="M5" s="140">
        <f t="shared" si="7"/>
        <v>70</v>
      </c>
      <c r="N5" s="140">
        <f t="shared" si="8"/>
        <v>0</v>
      </c>
      <c r="O5" s="140">
        <f t="shared" si="9"/>
        <v>0</v>
      </c>
      <c r="P5" s="140">
        <f t="shared" si="10"/>
        <v>0</v>
      </c>
    </row>
    <row r="6" spans="1:16" ht="15" customHeight="1" x14ac:dyDescent="0.25">
      <c r="A6" s="8" t="s">
        <v>486</v>
      </c>
      <c r="B6" s="11">
        <v>817</v>
      </c>
      <c r="C6" s="2">
        <v>2015</v>
      </c>
      <c r="D6" s="141" t="s">
        <v>306</v>
      </c>
      <c r="E6" s="140">
        <v>40</v>
      </c>
      <c r="F6" s="140">
        <f t="shared" si="0"/>
        <v>82.4</v>
      </c>
      <c r="G6" s="140">
        <f t="shared" si="1"/>
        <v>3.9600000000000004</v>
      </c>
      <c r="H6" s="140">
        <f t="shared" si="2"/>
        <v>1.6800000000000002</v>
      </c>
      <c r="I6" s="140">
        <f t="shared" si="3"/>
        <v>12.880000000000003</v>
      </c>
      <c r="J6" s="140">
        <f t="shared" si="4"/>
        <v>13.76</v>
      </c>
      <c r="K6" s="140">
        <f t="shared" si="5"/>
        <v>68.8</v>
      </c>
      <c r="L6" s="140">
        <f t="shared" si="6"/>
        <v>1.4400000000000002</v>
      </c>
      <c r="M6" s="140">
        <f t="shared" si="7"/>
        <v>122</v>
      </c>
      <c r="N6" s="140">
        <f t="shared" si="8"/>
        <v>0.76</v>
      </c>
      <c r="O6" s="140">
        <f t="shared" si="9"/>
        <v>0.4</v>
      </c>
      <c r="P6" s="140">
        <f t="shared" si="10"/>
        <v>0</v>
      </c>
    </row>
    <row r="7" spans="1:16" ht="15" customHeight="1" x14ac:dyDescent="0.25">
      <c r="A7" s="8" t="s">
        <v>495</v>
      </c>
      <c r="B7" s="11">
        <v>414</v>
      </c>
      <c r="C7" s="2"/>
      <c r="D7" s="141" t="s">
        <v>488</v>
      </c>
      <c r="E7" s="140">
        <v>20</v>
      </c>
      <c r="F7" s="140">
        <f t="shared" si="0"/>
        <v>20.6</v>
      </c>
      <c r="G7" s="140">
        <f t="shared" si="1"/>
        <v>4.7</v>
      </c>
      <c r="H7" s="140">
        <f t="shared" si="2"/>
        <v>0.2</v>
      </c>
      <c r="I7" s="140">
        <f t="shared" si="3"/>
        <v>0</v>
      </c>
      <c r="J7" s="140">
        <f t="shared" si="4"/>
        <v>0</v>
      </c>
      <c r="K7" s="140">
        <f t="shared" si="5"/>
        <v>20</v>
      </c>
      <c r="L7" s="140">
        <f t="shared" si="6"/>
        <v>0.60000000000000009</v>
      </c>
      <c r="M7" s="140">
        <f t="shared" si="7"/>
        <v>40</v>
      </c>
      <c r="N7" s="140">
        <f t="shared" si="8"/>
        <v>0</v>
      </c>
      <c r="O7" s="140">
        <f t="shared" si="9"/>
        <v>0</v>
      </c>
      <c r="P7" s="140">
        <f t="shared" si="10"/>
        <v>0</v>
      </c>
    </row>
    <row r="8" spans="1:16" ht="15" customHeight="1" x14ac:dyDescent="0.25">
      <c r="A8" s="8"/>
      <c r="B8" s="11">
        <v>440</v>
      </c>
      <c r="C8" s="2"/>
      <c r="D8" s="139" t="s">
        <v>492</v>
      </c>
      <c r="E8" s="140">
        <v>20</v>
      </c>
      <c r="F8" s="140">
        <f t="shared" si="0"/>
        <v>66.2</v>
      </c>
      <c r="G8" s="140">
        <f t="shared" si="1"/>
        <v>4.2200000000000006</v>
      </c>
      <c r="H8" s="140">
        <f t="shared" si="2"/>
        <v>5.4</v>
      </c>
      <c r="I8" s="140">
        <f t="shared" si="3"/>
        <v>0.2</v>
      </c>
      <c r="J8" s="140">
        <f t="shared" si="4"/>
        <v>0</v>
      </c>
      <c r="K8" s="140">
        <f t="shared" si="5"/>
        <v>70</v>
      </c>
      <c r="L8" s="140">
        <f t="shared" si="6"/>
        <v>0.70000000000000007</v>
      </c>
      <c r="M8" s="140">
        <f t="shared" si="7"/>
        <v>86</v>
      </c>
      <c r="N8" s="140">
        <f t="shared" si="8"/>
        <v>0</v>
      </c>
      <c r="O8" s="140">
        <f t="shared" si="9"/>
        <v>5.6000000000000005</v>
      </c>
      <c r="P8" s="140">
        <f t="shared" si="10"/>
        <v>0</v>
      </c>
    </row>
    <row r="9" spans="1:16" ht="15" customHeight="1" x14ac:dyDescent="0.25">
      <c r="A9" s="8" t="s">
        <v>496</v>
      </c>
      <c r="B9" s="11">
        <v>288</v>
      </c>
      <c r="C9" s="2"/>
      <c r="D9" s="141" t="s">
        <v>282</v>
      </c>
      <c r="E9" s="140">
        <v>70</v>
      </c>
      <c r="F9" s="140">
        <f t="shared" si="0"/>
        <v>178.5</v>
      </c>
      <c r="G9" s="140">
        <f t="shared" si="1"/>
        <v>5.53</v>
      </c>
      <c r="H9" s="140">
        <f t="shared" si="2"/>
        <v>11.620000000000001</v>
      </c>
      <c r="I9" s="140">
        <f t="shared" si="3"/>
        <v>12.95</v>
      </c>
      <c r="J9" s="140">
        <f t="shared" si="4"/>
        <v>0</v>
      </c>
      <c r="K9" s="140">
        <f t="shared" si="5"/>
        <v>2.8</v>
      </c>
      <c r="L9" s="140">
        <f t="shared" si="6"/>
        <v>2.0999999999999996</v>
      </c>
      <c r="M9" s="140">
        <f t="shared" si="7"/>
        <v>0</v>
      </c>
      <c r="N9" s="140">
        <f t="shared" si="8"/>
        <v>0.48999999999999994</v>
      </c>
      <c r="O9" s="140">
        <f t="shared" si="9"/>
        <v>0</v>
      </c>
      <c r="P9" s="140">
        <f t="shared" si="10"/>
        <v>18.899999999999999</v>
      </c>
    </row>
    <row r="10" spans="1:16" ht="15" customHeight="1" x14ac:dyDescent="0.25">
      <c r="A10" s="8" t="s">
        <v>497</v>
      </c>
      <c r="B10" s="11">
        <v>823</v>
      </c>
      <c r="C10" s="2"/>
      <c r="D10" s="141" t="s">
        <v>203</v>
      </c>
      <c r="E10" s="140">
        <v>20</v>
      </c>
      <c r="F10" s="140">
        <f t="shared" si="0"/>
        <v>38.400000000000006</v>
      </c>
      <c r="G10" s="140">
        <f t="shared" si="1"/>
        <v>8.7200000000000006</v>
      </c>
      <c r="H10" s="140">
        <f t="shared" si="2"/>
        <v>0.16000000000000003</v>
      </c>
      <c r="I10" s="140">
        <f t="shared" si="3"/>
        <v>0.54</v>
      </c>
      <c r="J10" s="140">
        <f t="shared" si="4"/>
        <v>3.84</v>
      </c>
      <c r="K10" s="140">
        <f t="shared" si="5"/>
        <v>12.8</v>
      </c>
      <c r="L10" s="140">
        <f t="shared" si="6"/>
        <v>21.3</v>
      </c>
      <c r="M10" s="140">
        <f t="shared" si="7"/>
        <v>94.800000000000011</v>
      </c>
      <c r="N10" s="140">
        <f t="shared" si="8"/>
        <v>1.62</v>
      </c>
      <c r="O10" s="140">
        <f t="shared" si="9"/>
        <v>0</v>
      </c>
      <c r="P10" s="140">
        <f t="shared" si="10"/>
        <v>0</v>
      </c>
    </row>
    <row r="11" spans="1:16" ht="15" customHeight="1" x14ac:dyDescent="0.25">
      <c r="A11" s="8" t="s">
        <v>152</v>
      </c>
      <c r="B11" s="11">
        <v>631</v>
      </c>
      <c r="C11" s="2">
        <v>2015</v>
      </c>
      <c r="D11" s="139" t="s">
        <v>152</v>
      </c>
      <c r="E11" s="140">
        <v>20</v>
      </c>
      <c r="F11" s="140">
        <f t="shared" si="0"/>
        <v>52</v>
      </c>
      <c r="G11" s="140">
        <f t="shared" si="1"/>
        <v>5.24</v>
      </c>
      <c r="H11" s="140">
        <f t="shared" si="2"/>
        <v>0.12</v>
      </c>
      <c r="I11" s="140">
        <f t="shared" si="3"/>
        <v>7.5</v>
      </c>
      <c r="J11" s="140">
        <f t="shared" si="4"/>
        <v>0</v>
      </c>
      <c r="K11" s="140">
        <f t="shared" si="5"/>
        <v>188</v>
      </c>
      <c r="L11" s="140">
        <f t="shared" si="6"/>
        <v>0.16000000000000003</v>
      </c>
      <c r="M11" s="140">
        <f t="shared" si="7"/>
        <v>0</v>
      </c>
      <c r="N11" s="140">
        <f t="shared" si="8"/>
        <v>0</v>
      </c>
      <c r="O11" s="140">
        <f t="shared" si="9"/>
        <v>57.6</v>
      </c>
      <c r="P11" s="140">
        <f t="shared" si="10"/>
        <v>0.8</v>
      </c>
    </row>
    <row r="12" spans="1:16" ht="15" customHeight="1" x14ac:dyDescent="0.25">
      <c r="A12" s="9" t="s">
        <v>158</v>
      </c>
      <c r="B12" s="12">
        <v>32</v>
      </c>
      <c r="C12" s="2">
        <v>2015</v>
      </c>
      <c r="D12" s="141" t="s">
        <v>158</v>
      </c>
      <c r="E12" s="140">
        <v>30</v>
      </c>
      <c r="F12" s="140">
        <f t="shared" si="0"/>
        <v>123.6</v>
      </c>
      <c r="G12" s="140">
        <f t="shared" si="1"/>
        <v>2.88</v>
      </c>
      <c r="H12" s="140">
        <f t="shared" si="2"/>
        <v>2.1</v>
      </c>
      <c r="I12" s="140">
        <f t="shared" si="3"/>
        <v>23.31</v>
      </c>
      <c r="J12" s="140">
        <f t="shared" si="4"/>
        <v>0</v>
      </c>
      <c r="K12" s="140">
        <f t="shared" si="5"/>
        <v>11.4</v>
      </c>
      <c r="L12" s="140">
        <f t="shared" si="6"/>
        <v>1.95</v>
      </c>
      <c r="M12" s="140">
        <f t="shared" si="7"/>
        <v>43.5</v>
      </c>
      <c r="N12" s="140">
        <f t="shared" si="8"/>
        <v>0.21</v>
      </c>
      <c r="O12" s="140">
        <f t="shared" si="9"/>
        <v>0</v>
      </c>
      <c r="P12" s="140">
        <f t="shared" si="10"/>
        <v>0</v>
      </c>
    </row>
    <row r="13" spans="1:16" ht="15" customHeight="1" x14ac:dyDescent="0.25">
      <c r="A13" s="9" t="s">
        <v>164</v>
      </c>
      <c r="B13" s="12">
        <v>716</v>
      </c>
      <c r="C13" s="2">
        <v>2015</v>
      </c>
      <c r="D13" s="141" t="s">
        <v>164</v>
      </c>
      <c r="E13" s="140">
        <v>30</v>
      </c>
      <c r="F13" s="140">
        <f t="shared" si="0"/>
        <v>85.8</v>
      </c>
      <c r="G13" s="140">
        <f t="shared" si="1"/>
        <v>0.15</v>
      </c>
      <c r="H13" s="140">
        <f t="shared" si="2"/>
        <v>0.09</v>
      </c>
      <c r="I13" s="140">
        <f t="shared" si="3"/>
        <v>21.06</v>
      </c>
      <c r="J13" s="140">
        <f t="shared" si="4"/>
        <v>0</v>
      </c>
      <c r="K13" s="140">
        <f t="shared" si="5"/>
        <v>3.5999999999999996</v>
      </c>
      <c r="L13" s="140">
        <f t="shared" si="6"/>
        <v>0.09</v>
      </c>
      <c r="M13" s="140">
        <f t="shared" si="7"/>
        <v>3.5999999999999996</v>
      </c>
      <c r="N13" s="140">
        <f t="shared" si="8"/>
        <v>0</v>
      </c>
      <c r="O13" s="140">
        <f t="shared" si="9"/>
        <v>0</v>
      </c>
      <c r="P13" s="140">
        <f t="shared" si="10"/>
        <v>0</v>
      </c>
    </row>
    <row r="14" spans="1:16" ht="15" customHeight="1" x14ac:dyDescent="0.25">
      <c r="A14" s="9" t="s">
        <v>503</v>
      </c>
      <c r="B14" s="12">
        <v>309</v>
      </c>
      <c r="C14" s="2">
        <v>2015</v>
      </c>
      <c r="D14" s="139" t="s">
        <v>498</v>
      </c>
      <c r="E14" s="140">
        <v>30</v>
      </c>
      <c r="F14" s="140">
        <f t="shared" si="0"/>
        <v>11.7</v>
      </c>
      <c r="G14" s="140">
        <f t="shared" si="1"/>
        <v>0.27</v>
      </c>
      <c r="H14" s="140">
        <f t="shared" si="2"/>
        <v>0.09</v>
      </c>
      <c r="I14" s="140">
        <f t="shared" si="3"/>
        <v>2.4599999999999995</v>
      </c>
      <c r="J14" s="140">
        <f t="shared" si="4"/>
        <v>2.97</v>
      </c>
      <c r="K14" s="140">
        <f t="shared" si="5"/>
        <v>3.9</v>
      </c>
      <c r="L14" s="140">
        <f t="shared" si="6"/>
        <v>0.24</v>
      </c>
      <c r="M14" s="140">
        <f t="shared" si="7"/>
        <v>9.9</v>
      </c>
      <c r="N14" s="140">
        <f t="shared" si="8"/>
        <v>0.09</v>
      </c>
      <c r="O14" s="140">
        <f t="shared" si="9"/>
        <v>32.1</v>
      </c>
      <c r="P14" s="140">
        <f t="shared" si="10"/>
        <v>22.5</v>
      </c>
    </row>
    <row r="15" spans="1:16" ht="15" customHeight="1" x14ac:dyDescent="0.25">
      <c r="A15" s="8" t="s">
        <v>187</v>
      </c>
      <c r="B15" s="11">
        <v>14</v>
      </c>
      <c r="C15" s="2">
        <v>2015</v>
      </c>
      <c r="D15" s="139" t="s">
        <v>187</v>
      </c>
      <c r="E15" s="140">
        <v>5</v>
      </c>
      <c r="F15" s="140">
        <f t="shared" si="0"/>
        <v>17.150000000000002</v>
      </c>
      <c r="G15" s="140">
        <f t="shared" si="1"/>
        <v>0.63</v>
      </c>
      <c r="H15" s="140">
        <f t="shared" si="2"/>
        <v>0.28500000000000003</v>
      </c>
      <c r="I15" s="140">
        <f t="shared" si="3"/>
        <v>3.02</v>
      </c>
      <c r="J15" s="140">
        <f t="shared" si="4"/>
        <v>0.49000000000000005</v>
      </c>
      <c r="K15" s="140">
        <f t="shared" si="5"/>
        <v>4.3</v>
      </c>
      <c r="L15" s="148">
        <f t="shared" si="6"/>
        <v>0.18500000000000003</v>
      </c>
      <c r="M15" s="140">
        <f t="shared" si="7"/>
        <v>16</v>
      </c>
      <c r="N15" s="140">
        <f t="shared" si="8"/>
        <v>0.1</v>
      </c>
      <c r="O15" s="140">
        <f t="shared" si="9"/>
        <v>0</v>
      </c>
      <c r="P15" s="140">
        <f t="shared" si="10"/>
        <v>0</v>
      </c>
    </row>
    <row r="16" spans="1:16" ht="15" customHeight="1" x14ac:dyDescent="0.25">
      <c r="A16" s="7"/>
      <c r="B16" s="2"/>
      <c r="C16" s="2"/>
      <c r="D16" s="140"/>
      <c r="E16" s="140" t="s">
        <v>132</v>
      </c>
      <c r="F16" s="142">
        <f t="shared" ref="F16:P16" si="11">SUM(F2:F15)</f>
        <v>1136.7500000000002</v>
      </c>
      <c r="G16" s="142">
        <f t="shared" si="11"/>
        <v>50.910000000000011</v>
      </c>
      <c r="H16" s="142">
        <f t="shared" si="11"/>
        <v>27.805000000000003</v>
      </c>
      <c r="I16" s="142">
        <f t="shared" si="11"/>
        <v>170.84000000000003</v>
      </c>
      <c r="J16" s="142">
        <f t="shared" si="11"/>
        <v>28.019999999999996</v>
      </c>
      <c r="K16" s="142">
        <f t="shared" si="11"/>
        <v>731.59999999999991</v>
      </c>
      <c r="L16" s="142">
        <f t="shared" si="11"/>
        <v>31.734999999999996</v>
      </c>
      <c r="M16" s="142">
        <f t="shared" si="11"/>
        <v>602</v>
      </c>
      <c r="N16" s="142">
        <f t="shared" si="11"/>
        <v>3.89</v>
      </c>
      <c r="O16" s="142">
        <f t="shared" si="11"/>
        <v>108.9</v>
      </c>
      <c r="P16" s="142">
        <f t="shared" si="11"/>
        <v>42.7</v>
      </c>
    </row>
    <row r="17" spans="1:16" ht="15" customHeight="1" x14ac:dyDescent="0.25">
      <c r="A17" s="7"/>
      <c r="B17" s="2"/>
      <c r="C17" s="2"/>
      <c r="D17" s="140"/>
      <c r="E17" s="140" t="s">
        <v>133</v>
      </c>
      <c r="F17" s="143">
        <v>914</v>
      </c>
      <c r="G17" s="144">
        <v>33.6</v>
      </c>
      <c r="H17" s="144">
        <v>29.8</v>
      </c>
      <c r="I17" s="144">
        <v>127.6</v>
      </c>
      <c r="J17" s="143">
        <v>12.7</v>
      </c>
      <c r="K17" s="143">
        <v>611.20000000000005</v>
      </c>
      <c r="L17" s="143">
        <v>9.3000000000000007</v>
      </c>
      <c r="M17" s="143">
        <v>380</v>
      </c>
      <c r="N17" s="143">
        <v>3.7</v>
      </c>
      <c r="O17" s="143">
        <v>210</v>
      </c>
      <c r="P17" s="143">
        <v>13</v>
      </c>
    </row>
    <row r="18" spans="1:16" ht="15" customHeight="1" x14ac:dyDescent="0.25">
      <c r="A18" s="7"/>
      <c r="B18" s="2"/>
      <c r="C18" s="2"/>
      <c r="D18" s="140"/>
      <c r="E18" s="140" t="s">
        <v>134</v>
      </c>
      <c r="F18" s="145">
        <f>F16/F17*100</f>
        <v>124.37089715536106</v>
      </c>
      <c r="G18" s="145">
        <f t="shared" ref="G18:P18" si="12">G16/G17*100</f>
        <v>151.51785714285717</v>
      </c>
      <c r="H18" s="145">
        <f t="shared" si="12"/>
        <v>93.305369127516798</v>
      </c>
      <c r="I18" s="145">
        <f t="shared" si="12"/>
        <v>133.88714733542321</v>
      </c>
      <c r="J18" s="145">
        <f t="shared" si="12"/>
        <v>220.62992125984252</v>
      </c>
      <c r="K18" s="145">
        <f t="shared" si="12"/>
        <v>119.69895287958113</v>
      </c>
      <c r="L18" s="145">
        <f t="shared" si="12"/>
        <v>341.2365591397849</v>
      </c>
      <c r="M18" s="145">
        <f t="shared" si="12"/>
        <v>158.42105263157896</v>
      </c>
      <c r="N18" s="145">
        <f t="shared" si="12"/>
        <v>105.13513513513513</v>
      </c>
      <c r="O18" s="146">
        <f t="shared" si="12"/>
        <v>51.857142857142854</v>
      </c>
      <c r="P18" s="145">
        <f t="shared" si="12"/>
        <v>328.46153846153851</v>
      </c>
    </row>
    <row r="19" spans="1:16" x14ac:dyDescent="0.25">
      <c r="A19" s="6"/>
      <c r="B19" s="2"/>
      <c r="C19" s="2"/>
    </row>
    <row r="20" spans="1:16" ht="15" customHeight="1" x14ac:dyDescent="0.25">
      <c r="B20" s="2"/>
      <c r="C20" s="2"/>
    </row>
    <row r="21" spans="1:16" ht="15" customHeight="1" x14ac:dyDescent="0.25">
      <c r="A21" s="5"/>
      <c r="B21" s="2"/>
      <c r="C21" s="2"/>
    </row>
    <row r="22" spans="1:16" ht="15" customHeight="1" x14ac:dyDescent="0.25">
      <c r="A22" s="5"/>
      <c r="B22" s="2"/>
      <c r="C22" s="2"/>
    </row>
    <row r="23" spans="1:16" ht="15" customHeight="1" x14ac:dyDescent="0.25">
      <c r="A23" s="5"/>
      <c r="B23" s="2"/>
      <c r="C23" s="2"/>
    </row>
    <row r="24" spans="1:16" ht="15" customHeight="1" x14ac:dyDescent="0.25">
      <c r="A24" s="5"/>
    </row>
    <row r="25" spans="1:16" ht="15" customHeight="1" x14ac:dyDescent="0.25">
      <c r="A25" s="5"/>
      <c r="G25" s="4"/>
      <c r="H25" s="4"/>
      <c r="I25" s="4"/>
    </row>
    <row r="26" spans="1:16" ht="15" customHeight="1" x14ac:dyDescent="0.25">
      <c r="A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5"/>
  <sheetViews>
    <sheetView workbookViewId="0">
      <pane ySplit="1" topLeftCell="A2" activePane="bottomLeft" state="frozen"/>
      <selection pane="bottomLeft" activeCell="G15" sqref="G15"/>
    </sheetView>
  </sheetViews>
  <sheetFormatPr baseColWidth="10" defaultRowHeight="15" x14ac:dyDescent="0.25"/>
  <cols>
    <col min="1" max="1" width="9.85546875" customWidth="1"/>
    <col min="2" max="2" width="8.42578125" customWidth="1"/>
    <col min="3" max="3" width="16.85546875" customWidth="1"/>
    <col min="4" max="4" width="23.140625" customWidth="1"/>
    <col min="5" max="5" width="9.140625" customWidth="1"/>
  </cols>
  <sheetData>
    <row r="1" spans="1:253" ht="24.75" x14ac:dyDescent="0.25">
      <c r="A1" s="132" t="s">
        <v>6</v>
      </c>
      <c r="B1" s="132" t="s">
        <v>7</v>
      </c>
      <c r="C1" s="132" t="s">
        <v>8</v>
      </c>
      <c r="D1" s="132" t="s">
        <v>9</v>
      </c>
      <c r="E1" s="132" t="s">
        <v>10</v>
      </c>
      <c r="F1" s="132" t="s">
        <v>11</v>
      </c>
      <c r="G1" s="132" t="s">
        <v>12</v>
      </c>
      <c r="H1" s="132" t="s">
        <v>13</v>
      </c>
      <c r="I1" s="132" t="s">
        <v>14</v>
      </c>
      <c r="J1" s="132" t="s">
        <v>15</v>
      </c>
      <c r="K1" s="132" t="s">
        <v>16</v>
      </c>
      <c r="L1" s="132" t="s">
        <v>17</v>
      </c>
      <c r="M1" s="132" t="s">
        <v>18</v>
      </c>
      <c r="N1" s="132" t="s">
        <v>19</v>
      </c>
      <c r="O1" s="132" t="s">
        <v>20</v>
      </c>
      <c r="P1" s="132" t="s">
        <v>21</v>
      </c>
      <c r="Q1" s="136" t="s">
        <v>22</v>
      </c>
      <c r="R1" s="132" t="s">
        <v>23</v>
      </c>
      <c r="S1" s="132" t="s">
        <v>24</v>
      </c>
      <c r="T1" s="132" t="s">
        <v>25</v>
      </c>
      <c r="U1" s="132" t="s">
        <v>26</v>
      </c>
      <c r="V1" s="132" t="s">
        <v>27</v>
      </c>
      <c r="W1" s="132" t="s">
        <v>28</v>
      </c>
      <c r="X1" s="133" t="s">
        <v>29</v>
      </c>
      <c r="Y1" s="133" t="s">
        <v>30</v>
      </c>
      <c r="Z1" s="133" t="s">
        <v>31</v>
      </c>
      <c r="AA1" s="133" t="s">
        <v>32</v>
      </c>
      <c r="AB1" s="133" t="s">
        <v>33</v>
      </c>
      <c r="AC1" s="133" t="s">
        <v>34</v>
      </c>
      <c r="AD1" s="133" t="s">
        <v>35</v>
      </c>
      <c r="AE1" s="133" t="s">
        <v>36</v>
      </c>
      <c r="AF1" s="135" t="s">
        <v>37</v>
      </c>
      <c r="AG1" s="135" t="s">
        <v>38</v>
      </c>
      <c r="AH1" s="134" t="s">
        <v>39</v>
      </c>
      <c r="AI1" s="135" t="s">
        <v>40</v>
      </c>
      <c r="AJ1" s="135" t="s">
        <v>41</v>
      </c>
      <c r="AK1" s="135" t="s">
        <v>42</v>
      </c>
      <c r="AL1" s="135" t="s">
        <v>43</v>
      </c>
      <c r="AM1" s="135" t="s">
        <v>44</v>
      </c>
      <c r="AN1" s="134" t="s">
        <v>45</v>
      </c>
      <c r="AO1" s="134" t="s">
        <v>46</v>
      </c>
      <c r="AP1" s="134" t="s">
        <v>47</v>
      </c>
      <c r="AQ1" s="134" t="s">
        <v>48</v>
      </c>
      <c r="AR1" s="134" t="s">
        <v>49</v>
      </c>
      <c r="AS1" s="134" t="s">
        <v>50</v>
      </c>
      <c r="AT1" s="134" t="s">
        <v>51</v>
      </c>
      <c r="AU1" s="134" t="s">
        <v>52</v>
      </c>
      <c r="AV1" s="135" t="s">
        <v>53</v>
      </c>
      <c r="AW1" s="134" t="s">
        <v>54</v>
      </c>
      <c r="AX1" s="135" t="s">
        <v>55</v>
      </c>
      <c r="AY1" s="135" t="s">
        <v>56</v>
      </c>
      <c r="AZ1" s="135" t="s">
        <v>57</v>
      </c>
      <c r="BA1" s="134" t="s">
        <v>58</v>
      </c>
      <c r="BB1" s="134" t="s">
        <v>59</v>
      </c>
      <c r="BC1" s="134" t="s">
        <v>60</v>
      </c>
      <c r="BD1" s="135" t="s">
        <v>61</v>
      </c>
      <c r="BE1" s="134" t="s">
        <v>62</v>
      </c>
      <c r="BF1" s="135" t="s">
        <v>63</v>
      </c>
      <c r="BG1" s="134" t="s">
        <v>64</v>
      </c>
      <c r="BH1" s="135" t="s">
        <v>65</v>
      </c>
      <c r="BI1" s="134" t="s">
        <v>66</v>
      </c>
      <c r="BJ1" s="134" t="s">
        <v>67</v>
      </c>
      <c r="BK1" s="134" t="s">
        <v>68</v>
      </c>
      <c r="BL1" s="135" t="s">
        <v>69</v>
      </c>
      <c r="BM1" s="135" t="s">
        <v>70</v>
      </c>
      <c r="BN1" s="135" t="s">
        <v>71</v>
      </c>
      <c r="BO1" s="135" t="s">
        <v>72</v>
      </c>
      <c r="BP1" s="134" t="s">
        <v>73</v>
      </c>
      <c r="BQ1" s="134" t="s">
        <v>74</v>
      </c>
      <c r="BR1" s="135" t="s">
        <v>75</v>
      </c>
      <c r="BS1" s="135" t="s">
        <v>76</v>
      </c>
      <c r="BT1" s="135" t="s">
        <v>77</v>
      </c>
      <c r="BU1" s="135" t="s">
        <v>78</v>
      </c>
      <c r="BV1" s="135" t="s">
        <v>79</v>
      </c>
      <c r="BW1" s="135" t="s">
        <v>80</v>
      </c>
      <c r="BX1" s="135" t="s">
        <v>81</v>
      </c>
      <c r="BY1" s="134" t="s">
        <v>82</v>
      </c>
      <c r="BZ1" s="134" t="s">
        <v>83</v>
      </c>
      <c r="CA1" s="135" t="s">
        <v>84</v>
      </c>
      <c r="CB1" s="134" t="s">
        <v>85</v>
      </c>
      <c r="CC1" s="134" t="s">
        <v>86</v>
      </c>
      <c r="CD1" s="134" t="s">
        <v>87</v>
      </c>
      <c r="CE1" s="134" t="s">
        <v>88</v>
      </c>
      <c r="CF1" s="135" t="s">
        <v>89</v>
      </c>
      <c r="CG1" s="135" t="s">
        <v>65</v>
      </c>
      <c r="CH1" s="134" t="s">
        <v>90</v>
      </c>
      <c r="CI1" s="134" t="s">
        <v>91</v>
      </c>
      <c r="CJ1" s="134" t="s">
        <v>92</v>
      </c>
    </row>
    <row r="2" spans="1:253" s="1" customFormat="1" ht="12.2" customHeight="1" x14ac:dyDescent="0.25">
      <c r="A2" s="13">
        <v>698</v>
      </c>
      <c r="B2" s="14" t="s">
        <v>142</v>
      </c>
      <c r="C2" s="97" t="s">
        <v>137</v>
      </c>
      <c r="D2" s="97" t="s">
        <v>143</v>
      </c>
      <c r="E2" s="14">
        <v>466</v>
      </c>
      <c r="F2" s="14">
        <v>1949</v>
      </c>
      <c r="G2" s="14" t="s">
        <v>112</v>
      </c>
      <c r="H2" s="14" t="s">
        <v>144</v>
      </c>
      <c r="I2" s="14" t="s">
        <v>145</v>
      </c>
      <c r="J2" s="14" t="s">
        <v>146</v>
      </c>
      <c r="K2" s="14" t="s">
        <v>115</v>
      </c>
      <c r="L2" s="15"/>
      <c r="M2" s="16">
        <v>36</v>
      </c>
      <c r="N2" s="16" t="s">
        <v>136</v>
      </c>
      <c r="O2" s="17"/>
      <c r="P2" s="16">
        <v>132</v>
      </c>
      <c r="Q2" s="17"/>
      <c r="R2" s="17"/>
      <c r="S2" s="16" t="s">
        <v>115</v>
      </c>
      <c r="T2" s="16" t="s">
        <v>96</v>
      </c>
      <c r="U2" s="16">
        <v>43</v>
      </c>
      <c r="V2" s="16">
        <v>278</v>
      </c>
      <c r="W2" s="16">
        <v>2</v>
      </c>
      <c r="X2" s="18" t="s">
        <v>140</v>
      </c>
      <c r="Y2" s="18" t="s">
        <v>113</v>
      </c>
      <c r="Z2" s="18" t="s">
        <v>109</v>
      </c>
      <c r="AA2" s="18" t="s">
        <v>127</v>
      </c>
      <c r="AB2" s="19"/>
      <c r="AC2" s="19"/>
      <c r="AD2" s="18">
        <v>0</v>
      </c>
      <c r="AE2" s="18">
        <v>1</v>
      </c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</row>
    <row r="3" spans="1:253" s="1" customFormat="1" ht="12.2" customHeight="1" x14ac:dyDescent="0.25">
      <c r="A3" s="16">
        <v>688</v>
      </c>
      <c r="B3" s="14" t="s">
        <v>147</v>
      </c>
      <c r="C3" s="97" t="s">
        <v>137</v>
      </c>
      <c r="D3" s="97" t="s">
        <v>148</v>
      </c>
      <c r="E3" s="14">
        <v>397</v>
      </c>
      <c r="F3" s="14">
        <v>1663</v>
      </c>
      <c r="G3" s="14" t="s">
        <v>116</v>
      </c>
      <c r="H3" s="14" t="s">
        <v>96</v>
      </c>
      <c r="I3" s="14" t="s">
        <v>96</v>
      </c>
      <c r="J3" s="14" t="s">
        <v>149</v>
      </c>
      <c r="K3" s="14" t="s">
        <v>109</v>
      </c>
      <c r="L3" s="15"/>
      <c r="M3" s="16">
        <v>0</v>
      </c>
      <c r="N3" s="16" t="s">
        <v>99</v>
      </c>
      <c r="O3" s="17"/>
      <c r="P3" s="16">
        <v>0</v>
      </c>
      <c r="Q3" s="17"/>
      <c r="R3" s="17"/>
      <c r="S3" s="17"/>
      <c r="T3" s="17"/>
      <c r="U3" s="16">
        <v>29</v>
      </c>
      <c r="V3" s="16">
        <v>346</v>
      </c>
      <c r="W3" s="16"/>
      <c r="X3" s="16" t="s">
        <v>150</v>
      </c>
      <c r="Y3" s="16" t="s">
        <v>150</v>
      </c>
      <c r="Z3" s="16" t="s">
        <v>96</v>
      </c>
      <c r="AA3" s="17"/>
      <c r="AB3" s="17"/>
      <c r="AC3" s="17"/>
      <c r="AD3" s="16">
        <v>0</v>
      </c>
      <c r="AE3" s="17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</row>
    <row r="4" spans="1:253" s="1" customFormat="1" ht="12.2" customHeight="1" x14ac:dyDescent="0.25">
      <c r="A4" s="16">
        <v>631</v>
      </c>
      <c r="B4" s="15"/>
      <c r="C4" s="97" t="s">
        <v>151</v>
      </c>
      <c r="D4" s="97" t="s">
        <v>152</v>
      </c>
      <c r="E4" s="14">
        <v>260</v>
      </c>
      <c r="F4" s="14">
        <v>1087</v>
      </c>
      <c r="G4" s="14" t="s">
        <v>138</v>
      </c>
      <c r="H4" s="14" t="s">
        <v>153</v>
      </c>
      <c r="I4" s="14" t="s">
        <v>111</v>
      </c>
      <c r="J4" s="14" t="s">
        <v>154</v>
      </c>
      <c r="K4" s="14" t="s">
        <v>155</v>
      </c>
      <c r="L4" s="15"/>
      <c r="M4" s="16">
        <v>940</v>
      </c>
      <c r="N4" s="16" t="s">
        <v>110</v>
      </c>
      <c r="O4" s="16">
        <v>274</v>
      </c>
      <c r="P4" s="17"/>
      <c r="Q4" s="17"/>
      <c r="R4" s="17"/>
      <c r="S4" s="17"/>
      <c r="T4" s="17"/>
      <c r="U4" s="17"/>
      <c r="V4" s="17"/>
      <c r="W4" s="16">
        <v>288</v>
      </c>
      <c r="X4" s="16" t="s">
        <v>139</v>
      </c>
      <c r="Y4" s="16" t="s">
        <v>156</v>
      </c>
      <c r="Z4" s="16" t="s">
        <v>111</v>
      </c>
      <c r="AA4" s="17"/>
      <c r="AB4" s="17"/>
      <c r="AC4" s="17"/>
      <c r="AD4" s="16">
        <v>4</v>
      </c>
      <c r="AE4" s="17"/>
      <c r="AF4" s="21">
        <v>2055.3000000000002</v>
      </c>
      <c r="AG4" s="22">
        <v>857.7</v>
      </c>
      <c r="AH4" s="22">
        <v>113.5</v>
      </c>
      <c r="AI4" s="21">
        <v>41.1</v>
      </c>
      <c r="AJ4" s="23"/>
      <c r="AK4" s="21">
        <v>183.6</v>
      </c>
      <c r="AL4" s="21">
        <v>40.799999999999997</v>
      </c>
      <c r="AM4" s="21">
        <v>36.1</v>
      </c>
      <c r="AN4" s="24">
        <v>70.3</v>
      </c>
      <c r="AO4" s="22">
        <v>43.5</v>
      </c>
      <c r="AP4" s="22">
        <v>5242.2</v>
      </c>
      <c r="AQ4" s="21">
        <v>28.6</v>
      </c>
      <c r="AR4" s="22">
        <v>10950.7</v>
      </c>
      <c r="AS4" s="24">
        <v>15.3</v>
      </c>
      <c r="AT4" s="21">
        <v>5840.9</v>
      </c>
      <c r="AU4" s="25">
        <v>2.1</v>
      </c>
      <c r="AV4" s="21">
        <v>0</v>
      </c>
      <c r="AW4" s="26">
        <v>0</v>
      </c>
      <c r="AX4" s="22">
        <v>917.2</v>
      </c>
      <c r="AY4" s="21">
        <v>3.4</v>
      </c>
      <c r="AZ4" s="21">
        <v>1301.7</v>
      </c>
      <c r="BA4" s="21">
        <v>2.7</v>
      </c>
      <c r="BB4" s="22">
        <v>9516.7999999999993</v>
      </c>
      <c r="BC4" s="21">
        <v>0</v>
      </c>
      <c r="BD4" s="21">
        <v>0</v>
      </c>
      <c r="BE4" s="21">
        <v>0</v>
      </c>
      <c r="BF4" s="21">
        <v>0</v>
      </c>
      <c r="BG4" s="21">
        <v>0</v>
      </c>
      <c r="BH4" s="21">
        <v>0</v>
      </c>
      <c r="BI4" s="22">
        <v>2319.1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2">
        <v>1034.4000000000001</v>
      </c>
      <c r="BP4" s="21">
        <v>0</v>
      </c>
      <c r="BQ4" s="21">
        <v>0</v>
      </c>
      <c r="BR4" s="21">
        <v>0</v>
      </c>
      <c r="BS4" s="22">
        <v>0</v>
      </c>
      <c r="BT4" s="21">
        <v>0</v>
      </c>
      <c r="BU4" s="21">
        <v>0</v>
      </c>
      <c r="BV4" s="21">
        <v>0</v>
      </c>
      <c r="BW4" s="21">
        <v>0</v>
      </c>
      <c r="BX4" s="21">
        <v>0</v>
      </c>
      <c r="BY4" s="21">
        <v>0</v>
      </c>
      <c r="BZ4" s="22">
        <v>0</v>
      </c>
      <c r="CA4" s="21">
        <v>0</v>
      </c>
      <c r="CB4" s="21">
        <v>0</v>
      </c>
      <c r="CC4" s="22">
        <v>0</v>
      </c>
      <c r="CD4" s="21">
        <v>0</v>
      </c>
      <c r="CE4" s="21">
        <v>0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</row>
    <row r="5" spans="1:253" s="1" customFormat="1" ht="12.2" customHeight="1" x14ac:dyDescent="0.25">
      <c r="A5" s="27">
        <v>32</v>
      </c>
      <c r="B5" s="28" t="s">
        <v>157</v>
      </c>
      <c r="C5" s="98" t="s">
        <v>118</v>
      </c>
      <c r="D5" s="98" t="s">
        <v>158</v>
      </c>
      <c r="E5" s="28">
        <v>412</v>
      </c>
      <c r="F5" s="28">
        <v>1726</v>
      </c>
      <c r="G5" s="28" t="s">
        <v>126</v>
      </c>
      <c r="H5" s="28" t="s">
        <v>159</v>
      </c>
      <c r="I5" s="28" t="s">
        <v>160</v>
      </c>
      <c r="J5" s="28" t="s">
        <v>161</v>
      </c>
      <c r="K5" s="28" t="s">
        <v>144</v>
      </c>
      <c r="L5" s="29"/>
      <c r="M5" s="27">
        <v>38</v>
      </c>
      <c r="N5" s="27" t="s">
        <v>162</v>
      </c>
      <c r="O5" s="27">
        <v>1342</v>
      </c>
      <c r="P5" s="27">
        <v>145</v>
      </c>
      <c r="Q5" s="30"/>
      <c r="R5" s="30"/>
      <c r="S5" s="27" t="s">
        <v>107</v>
      </c>
      <c r="T5" s="27" t="s">
        <v>116</v>
      </c>
      <c r="U5" s="27">
        <v>23</v>
      </c>
      <c r="V5" s="27">
        <v>226</v>
      </c>
      <c r="W5" s="27"/>
      <c r="X5" s="27"/>
      <c r="Y5" s="27"/>
      <c r="Z5" s="27"/>
      <c r="AA5" s="30"/>
      <c r="AB5" s="30"/>
      <c r="AC5" s="30"/>
      <c r="AD5" s="27"/>
      <c r="AE5" s="30"/>
      <c r="AF5" s="31"/>
      <c r="AG5" s="31"/>
      <c r="AH5" s="31"/>
      <c r="AI5" s="31"/>
      <c r="AJ5" s="31"/>
      <c r="AK5" s="31"/>
      <c r="AL5" s="31"/>
      <c r="AM5" s="32">
        <v>3.8</v>
      </c>
      <c r="AN5" s="32">
        <v>4.4000000000000004</v>
      </c>
      <c r="AO5" s="33">
        <v>32.799999999999997</v>
      </c>
      <c r="AP5" s="33">
        <v>101.5</v>
      </c>
      <c r="AQ5" s="31"/>
      <c r="AR5" s="34">
        <v>2187.6</v>
      </c>
      <c r="AS5" s="31"/>
      <c r="AT5" s="31"/>
      <c r="AU5" s="33">
        <v>28.5</v>
      </c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3">
        <v>1364.5</v>
      </c>
      <c r="BJ5" s="31"/>
      <c r="BK5" s="31"/>
      <c r="BL5" s="31"/>
      <c r="BM5" s="31"/>
      <c r="BN5" s="31"/>
      <c r="BO5" s="33">
        <v>48.8</v>
      </c>
      <c r="BP5" s="31"/>
      <c r="BQ5" s="31"/>
      <c r="BR5" s="31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</row>
    <row r="6" spans="1:253" s="1" customFormat="1" ht="12.2" customHeight="1" x14ac:dyDescent="0.25">
      <c r="A6" s="27">
        <v>716</v>
      </c>
      <c r="B6" s="28" t="s">
        <v>163</v>
      </c>
      <c r="C6" s="98" t="s">
        <v>137</v>
      </c>
      <c r="D6" s="98" t="s">
        <v>164</v>
      </c>
      <c r="E6" s="28">
        <v>286</v>
      </c>
      <c r="F6" s="28">
        <v>1195</v>
      </c>
      <c r="G6" s="28" t="s">
        <v>165</v>
      </c>
      <c r="H6" s="28" t="s">
        <v>116</v>
      </c>
      <c r="I6" s="28" t="s">
        <v>101</v>
      </c>
      <c r="J6" s="28" t="s">
        <v>166</v>
      </c>
      <c r="K6" s="28" t="s">
        <v>94</v>
      </c>
      <c r="L6" s="29"/>
      <c r="M6" s="27">
        <v>12</v>
      </c>
      <c r="N6" s="27" t="s">
        <v>101</v>
      </c>
      <c r="O6" s="30"/>
      <c r="P6" s="27">
        <v>12</v>
      </c>
      <c r="Q6" s="30"/>
      <c r="R6" s="30"/>
      <c r="S6" s="30"/>
      <c r="T6" s="30"/>
      <c r="U6" s="30"/>
      <c r="V6" s="30"/>
      <c r="W6" s="27"/>
      <c r="X6" s="27" t="s">
        <v>103</v>
      </c>
      <c r="Y6" s="27" t="s">
        <v>103</v>
      </c>
      <c r="Z6" s="27" t="s">
        <v>109</v>
      </c>
      <c r="AA6" s="30"/>
      <c r="AB6" s="30"/>
      <c r="AC6" s="30"/>
      <c r="AD6" s="27">
        <v>0</v>
      </c>
      <c r="AE6" s="30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</row>
    <row r="7" spans="1:253" s="1" customFormat="1" ht="12.2" customHeight="1" x14ac:dyDescent="0.25">
      <c r="A7" s="16">
        <v>92</v>
      </c>
      <c r="B7" s="14" t="s">
        <v>167</v>
      </c>
      <c r="C7" s="97" t="s">
        <v>118</v>
      </c>
      <c r="D7" s="97" t="s">
        <v>168</v>
      </c>
      <c r="E7" s="14">
        <v>341</v>
      </c>
      <c r="F7" s="14">
        <v>1427</v>
      </c>
      <c r="G7" s="14" t="s">
        <v>169</v>
      </c>
      <c r="H7" s="14" t="s">
        <v>170</v>
      </c>
      <c r="I7" s="14" t="s">
        <v>94</v>
      </c>
      <c r="J7" s="14" t="s">
        <v>171</v>
      </c>
      <c r="K7" s="14" t="s">
        <v>116</v>
      </c>
      <c r="L7" s="15"/>
      <c r="M7" s="16">
        <v>25</v>
      </c>
      <c r="N7" s="16" t="s">
        <v>144</v>
      </c>
      <c r="O7" s="17"/>
      <c r="P7" s="16">
        <v>120</v>
      </c>
      <c r="Q7" s="17"/>
      <c r="R7" s="17"/>
      <c r="S7" s="17"/>
      <c r="T7" s="17"/>
      <c r="U7" s="17"/>
      <c r="V7" s="17"/>
      <c r="W7" s="16"/>
      <c r="X7" s="16" t="s">
        <v>172</v>
      </c>
      <c r="Y7" s="16" t="s">
        <v>102</v>
      </c>
      <c r="Z7" s="16" t="s">
        <v>107</v>
      </c>
      <c r="AA7" s="17"/>
      <c r="AB7" s="17"/>
      <c r="AC7" s="17"/>
      <c r="AD7" s="16">
        <v>0</v>
      </c>
      <c r="AE7" s="17"/>
      <c r="AF7" s="37"/>
      <c r="AG7" s="38"/>
      <c r="AH7" s="38"/>
      <c r="AI7" s="37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spans="1:253" x14ac:dyDescent="0.25">
      <c r="A8" s="16">
        <v>11</v>
      </c>
      <c r="B8" s="14" t="s">
        <v>117</v>
      </c>
      <c r="C8" s="97" t="s">
        <v>118</v>
      </c>
      <c r="D8" s="97" t="s">
        <v>4</v>
      </c>
      <c r="E8" s="14">
        <v>349</v>
      </c>
      <c r="F8" s="14">
        <v>1463</v>
      </c>
      <c r="G8" s="14" t="s">
        <v>119</v>
      </c>
      <c r="H8" s="14" t="s">
        <v>120</v>
      </c>
      <c r="I8" s="14" t="s">
        <v>94</v>
      </c>
      <c r="J8" s="14" t="s">
        <v>121</v>
      </c>
      <c r="K8" s="14" t="s">
        <v>116</v>
      </c>
      <c r="L8" s="15"/>
      <c r="M8" s="16">
        <v>13</v>
      </c>
      <c r="N8" s="16" t="s">
        <v>110</v>
      </c>
      <c r="O8" s="16" t="s">
        <v>122</v>
      </c>
      <c r="P8" s="16">
        <v>140</v>
      </c>
      <c r="Q8" s="17"/>
      <c r="R8" s="16" t="s">
        <v>123</v>
      </c>
      <c r="S8" s="16" t="s">
        <v>124</v>
      </c>
      <c r="T8" s="17"/>
      <c r="U8" s="17"/>
      <c r="V8" s="16" t="s">
        <v>125</v>
      </c>
      <c r="W8" s="16"/>
      <c r="X8" s="16" t="s">
        <v>106</v>
      </c>
      <c r="Y8" s="16" t="s">
        <v>114</v>
      </c>
      <c r="Z8" s="16" t="s">
        <v>97</v>
      </c>
      <c r="AA8" s="17"/>
      <c r="AB8" s="17"/>
      <c r="AC8" s="17"/>
      <c r="AD8" s="16">
        <v>0</v>
      </c>
      <c r="AE8" s="17"/>
      <c r="AF8" s="39"/>
      <c r="AG8" s="39"/>
      <c r="AH8" s="39"/>
      <c r="AI8" s="39"/>
      <c r="AJ8" s="39"/>
      <c r="AK8" s="39"/>
      <c r="AL8" s="39"/>
      <c r="AM8" s="37"/>
      <c r="AN8" s="37"/>
      <c r="AO8" s="40"/>
      <c r="AP8" s="40"/>
      <c r="AQ8" s="39"/>
      <c r="AR8" s="41"/>
      <c r="AS8" s="39"/>
      <c r="AT8" s="39"/>
      <c r="AU8" s="40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40"/>
      <c r="BJ8" s="39"/>
      <c r="BK8" s="39"/>
      <c r="BL8" s="39"/>
      <c r="BM8" s="39"/>
      <c r="BN8" s="39"/>
      <c r="BO8" s="40"/>
      <c r="BP8" s="39"/>
      <c r="BQ8" s="39"/>
      <c r="BR8" s="39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</row>
    <row r="9" spans="1:253" x14ac:dyDescent="0.25">
      <c r="A9" s="27">
        <v>378</v>
      </c>
      <c r="B9" s="28" t="s">
        <v>129</v>
      </c>
      <c r="C9" s="98" t="s">
        <v>130</v>
      </c>
      <c r="D9" s="98" t="s">
        <v>5</v>
      </c>
      <c r="E9" s="28">
        <v>900</v>
      </c>
      <c r="F9" s="28">
        <v>3767</v>
      </c>
      <c r="G9" s="28" t="s">
        <v>96</v>
      </c>
      <c r="H9" s="28" t="s">
        <v>96</v>
      </c>
      <c r="I9" s="28" t="s">
        <v>131</v>
      </c>
      <c r="J9" s="28" t="s">
        <v>96</v>
      </c>
      <c r="K9" s="28" t="s">
        <v>96</v>
      </c>
      <c r="L9" s="29"/>
      <c r="M9" s="27">
        <v>0</v>
      </c>
      <c r="N9" s="27" t="s">
        <v>96</v>
      </c>
      <c r="O9" s="30"/>
      <c r="P9" s="27">
        <v>0</v>
      </c>
      <c r="Q9" s="30"/>
      <c r="R9" s="30"/>
      <c r="S9" s="30"/>
      <c r="T9" s="30"/>
      <c r="U9" s="30"/>
      <c r="V9" s="30"/>
      <c r="W9" s="27">
        <v>0</v>
      </c>
      <c r="X9" s="27"/>
      <c r="Y9" s="27"/>
      <c r="Z9" s="27"/>
      <c r="AA9" s="30"/>
      <c r="AB9" s="30"/>
      <c r="AC9" s="30"/>
      <c r="AD9" s="27"/>
      <c r="AE9" s="30"/>
      <c r="AF9" s="42">
        <v>49.2</v>
      </c>
      <c r="AG9" s="42">
        <v>34.9</v>
      </c>
      <c r="AH9" s="42">
        <v>11.2</v>
      </c>
      <c r="AI9" s="43">
        <v>66.8</v>
      </c>
      <c r="AJ9" s="42">
        <v>10400</v>
      </c>
      <c r="AK9" s="44">
        <v>400</v>
      </c>
      <c r="AL9" s="43">
        <v>0</v>
      </c>
      <c r="AM9" s="43">
        <v>0</v>
      </c>
      <c r="AN9" s="43">
        <v>0</v>
      </c>
      <c r="AO9" s="43">
        <v>17.5</v>
      </c>
      <c r="AP9" s="42">
        <v>933.2</v>
      </c>
      <c r="AQ9" s="45"/>
      <c r="AR9" s="44">
        <v>40948.199999999997</v>
      </c>
      <c r="AS9" s="45"/>
      <c r="AT9" s="44">
        <v>7032.1</v>
      </c>
      <c r="AU9" s="44">
        <v>340</v>
      </c>
      <c r="AV9" s="45"/>
      <c r="AW9" s="45"/>
      <c r="AX9" s="45"/>
      <c r="AY9" s="45"/>
      <c r="AZ9" s="43">
        <v>110</v>
      </c>
      <c r="BA9" s="45"/>
      <c r="BB9" s="42">
        <v>40137</v>
      </c>
      <c r="BC9" s="45"/>
      <c r="BD9" s="45"/>
      <c r="BE9" s="45"/>
      <c r="BF9" s="45"/>
      <c r="BG9" s="45"/>
      <c r="BH9" s="45"/>
      <c r="BI9" s="42">
        <v>11241.7</v>
      </c>
      <c r="BJ9" s="45"/>
      <c r="BK9" s="45"/>
      <c r="BL9" s="43">
        <v>80</v>
      </c>
      <c r="BM9" s="45"/>
      <c r="BN9" s="45"/>
      <c r="BO9" s="42">
        <v>110</v>
      </c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</row>
    <row r="10" spans="1:253" s="1" customFormat="1" ht="12.2" customHeight="1" x14ac:dyDescent="0.25">
      <c r="A10" s="27">
        <v>396</v>
      </c>
      <c r="B10" s="28" t="s">
        <v>173</v>
      </c>
      <c r="C10" s="98" t="s">
        <v>93</v>
      </c>
      <c r="D10" s="98" t="s">
        <v>174</v>
      </c>
      <c r="E10" s="28">
        <v>257</v>
      </c>
      <c r="F10" s="28">
        <v>1074</v>
      </c>
      <c r="G10" s="28" t="s">
        <v>175</v>
      </c>
      <c r="H10" s="28" t="s">
        <v>176</v>
      </c>
      <c r="I10" s="28" t="s">
        <v>177</v>
      </c>
      <c r="J10" s="28" t="s">
        <v>141</v>
      </c>
      <c r="K10" s="28" t="s">
        <v>108</v>
      </c>
      <c r="L10" s="29"/>
      <c r="M10" s="27">
        <v>8</v>
      </c>
      <c r="N10" s="27" t="s">
        <v>100</v>
      </c>
      <c r="O10" s="27">
        <v>406</v>
      </c>
      <c r="P10" s="27">
        <v>173</v>
      </c>
      <c r="Q10" s="30"/>
      <c r="R10" s="30"/>
      <c r="S10" s="27" t="s">
        <v>107</v>
      </c>
      <c r="T10" s="27" t="s">
        <v>96</v>
      </c>
      <c r="U10" s="27">
        <v>24</v>
      </c>
      <c r="V10" s="27">
        <v>212</v>
      </c>
      <c r="W10" s="27">
        <v>128</v>
      </c>
      <c r="X10" s="27" t="s">
        <v>178</v>
      </c>
      <c r="Y10" s="27" t="s">
        <v>105</v>
      </c>
      <c r="Z10" s="27" t="s">
        <v>179</v>
      </c>
      <c r="AA10" s="30"/>
      <c r="AB10" s="30"/>
      <c r="AC10" s="30"/>
      <c r="AD10" s="27">
        <v>0</v>
      </c>
      <c r="AE10" s="30"/>
      <c r="AF10" s="42">
        <v>3</v>
      </c>
      <c r="AG10" s="46">
        <v>3.9</v>
      </c>
      <c r="AH10" s="42">
        <v>10.5</v>
      </c>
      <c r="AI10" s="43">
        <v>40.5</v>
      </c>
      <c r="AJ10" s="45"/>
      <c r="AK10" s="47">
        <v>0</v>
      </c>
      <c r="AL10" s="43">
        <v>0</v>
      </c>
      <c r="AM10" s="43">
        <v>1.1000000000000001</v>
      </c>
      <c r="AN10" s="43">
        <v>0.5</v>
      </c>
      <c r="AO10" s="43">
        <v>2.2000000000000002</v>
      </c>
      <c r="AP10" s="42">
        <v>27.6</v>
      </c>
      <c r="AQ10" s="43">
        <v>7</v>
      </c>
      <c r="AR10" s="44">
        <v>2076.8000000000002</v>
      </c>
      <c r="AS10" s="43">
        <v>21.9</v>
      </c>
      <c r="AT10" s="44">
        <v>749.2</v>
      </c>
      <c r="AU10" s="44">
        <v>60.1</v>
      </c>
      <c r="AV10" s="43">
        <v>68.3</v>
      </c>
      <c r="AW10" s="45"/>
      <c r="AX10" s="45"/>
      <c r="AY10" s="45"/>
      <c r="AZ10" s="43">
        <v>27.2</v>
      </c>
      <c r="BA10" s="45"/>
      <c r="BB10" s="45"/>
      <c r="BC10" s="47">
        <v>0</v>
      </c>
      <c r="BD10" s="45"/>
      <c r="BE10" s="45"/>
      <c r="BF10" s="43">
        <v>0</v>
      </c>
      <c r="BG10" s="45"/>
      <c r="BH10" s="45"/>
      <c r="BI10" s="42">
        <v>9390.2000000000007</v>
      </c>
      <c r="BJ10" s="45"/>
      <c r="BK10" s="45"/>
      <c r="BL10" s="43">
        <v>5.3</v>
      </c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2">
        <v>15.9</v>
      </c>
      <c r="CA10" s="45"/>
      <c r="CB10" s="45"/>
      <c r="CC10" s="42">
        <v>30.3</v>
      </c>
      <c r="CD10" s="45"/>
      <c r="CE10" s="45"/>
      <c r="CF10" s="45"/>
      <c r="CG10" s="45"/>
      <c r="CH10" s="45"/>
      <c r="CI10" s="45"/>
      <c r="CJ10" s="45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spans="1:253" s="1" customFormat="1" ht="12.2" customHeight="1" x14ac:dyDescent="0.25">
      <c r="A11" s="27">
        <v>320</v>
      </c>
      <c r="B11" s="28" t="s">
        <v>180</v>
      </c>
      <c r="C11" s="98" t="s">
        <v>128</v>
      </c>
      <c r="D11" s="98" t="s">
        <v>181</v>
      </c>
      <c r="E11" s="28">
        <v>41</v>
      </c>
      <c r="F11" s="28">
        <v>172</v>
      </c>
      <c r="G11" s="28" t="s">
        <v>182</v>
      </c>
      <c r="H11" s="28" t="s">
        <v>101</v>
      </c>
      <c r="I11" s="28" t="s">
        <v>101</v>
      </c>
      <c r="J11" s="28" t="s">
        <v>183</v>
      </c>
      <c r="K11" s="28" t="s">
        <v>116</v>
      </c>
      <c r="L11" s="29"/>
      <c r="M11" s="27"/>
      <c r="N11" s="27"/>
      <c r="O11" s="27"/>
      <c r="P11" s="27"/>
      <c r="Q11" s="30"/>
      <c r="R11" s="30"/>
      <c r="S11" s="30"/>
      <c r="T11" s="30"/>
      <c r="U11" s="27"/>
      <c r="V11" s="27"/>
      <c r="W11" s="27"/>
      <c r="X11" s="30"/>
      <c r="Y11" s="30"/>
      <c r="Z11" s="30"/>
      <c r="AA11" s="30"/>
      <c r="AB11" s="30"/>
      <c r="AC11" s="30"/>
      <c r="AD11" s="27"/>
      <c r="AE11" s="30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spans="1:253" s="1" customFormat="1" ht="12.2" customHeight="1" x14ac:dyDescent="0.25">
      <c r="A12" s="16">
        <v>47</v>
      </c>
      <c r="B12" s="15"/>
      <c r="C12" s="97" t="s">
        <v>118</v>
      </c>
      <c r="D12" s="97" t="s">
        <v>184</v>
      </c>
      <c r="E12" s="14">
        <v>348</v>
      </c>
      <c r="F12" s="14">
        <v>1458</v>
      </c>
      <c r="G12" s="14" t="s">
        <v>119</v>
      </c>
      <c r="H12" s="14" t="s">
        <v>179</v>
      </c>
      <c r="I12" s="14" t="s">
        <v>107</v>
      </c>
      <c r="J12" s="14" t="s">
        <v>185</v>
      </c>
      <c r="K12" s="14" t="s">
        <v>107</v>
      </c>
      <c r="L12" s="15"/>
      <c r="M12" s="16">
        <v>22</v>
      </c>
      <c r="N12" s="16" t="s">
        <v>98</v>
      </c>
      <c r="O12" s="16">
        <v>190</v>
      </c>
      <c r="P12" s="16">
        <v>170</v>
      </c>
      <c r="Q12" s="17"/>
      <c r="R12" s="17"/>
      <c r="S12" s="16" t="s">
        <v>186</v>
      </c>
      <c r="T12" s="16" t="s">
        <v>104</v>
      </c>
      <c r="U12" s="16">
        <v>14</v>
      </c>
      <c r="V12" s="16">
        <v>190</v>
      </c>
      <c r="W12" s="16"/>
      <c r="X12" s="16"/>
      <c r="Y12" s="16"/>
      <c r="Z12" s="16"/>
      <c r="AA12" s="17"/>
      <c r="AB12" s="17"/>
      <c r="AC12" s="17"/>
      <c r="AD12" s="16"/>
      <c r="AE12" s="17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40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spans="1:253" s="1" customFormat="1" ht="12.2" customHeight="1" x14ac:dyDescent="0.25">
      <c r="A13" s="16">
        <v>14</v>
      </c>
      <c r="B13" s="14" t="s">
        <v>157</v>
      </c>
      <c r="C13" s="97" t="s">
        <v>118</v>
      </c>
      <c r="D13" s="97" t="s">
        <v>187</v>
      </c>
      <c r="E13" s="14">
        <v>343</v>
      </c>
      <c r="F13" s="14">
        <v>1437</v>
      </c>
      <c r="G13" s="14" t="s">
        <v>188</v>
      </c>
      <c r="H13" s="14" t="s">
        <v>189</v>
      </c>
      <c r="I13" s="14" t="s">
        <v>190</v>
      </c>
      <c r="J13" s="14" t="s">
        <v>191</v>
      </c>
      <c r="K13" s="14" t="s">
        <v>104</v>
      </c>
      <c r="L13" s="14" t="s">
        <v>170</v>
      </c>
      <c r="M13" s="16">
        <v>86</v>
      </c>
      <c r="N13" s="16" t="s">
        <v>144</v>
      </c>
      <c r="O13" s="16">
        <v>9</v>
      </c>
      <c r="P13" s="16">
        <v>320</v>
      </c>
      <c r="Q13" s="17"/>
      <c r="R13" s="17"/>
      <c r="S13" s="16" t="s">
        <v>126</v>
      </c>
      <c r="T13" s="16" t="s">
        <v>192</v>
      </c>
      <c r="U13" s="16">
        <v>92</v>
      </c>
      <c r="V13" s="16">
        <v>307</v>
      </c>
      <c r="W13" s="16"/>
      <c r="X13" s="16" t="s">
        <v>193</v>
      </c>
      <c r="Y13" s="16" t="s">
        <v>172</v>
      </c>
      <c r="Z13" s="16" t="s">
        <v>108</v>
      </c>
      <c r="AA13" s="17"/>
      <c r="AB13" s="17"/>
      <c r="AC13" s="17"/>
      <c r="AD13" s="17"/>
      <c r="AE13" s="17"/>
      <c r="AF13" s="39"/>
      <c r="AG13" s="39"/>
      <c r="AH13" s="39"/>
      <c r="AI13" s="39"/>
      <c r="AJ13" s="39"/>
      <c r="AK13" s="39"/>
      <c r="AL13" s="39"/>
      <c r="AM13" s="37"/>
      <c r="AN13" s="37"/>
      <c r="AO13" s="40"/>
      <c r="AP13" s="40"/>
      <c r="AQ13" s="39"/>
      <c r="AR13" s="41"/>
      <c r="AS13" s="39"/>
      <c r="AT13" s="40"/>
      <c r="AU13" s="40"/>
      <c r="AV13" s="39"/>
      <c r="AW13" s="39"/>
      <c r="AX13" s="39"/>
      <c r="AY13" s="39"/>
      <c r="AZ13" s="41"/>
      <c r="BA13" s="39"/>
      <c r="BB13" s="40"/>
      <c r="BC13" s="39"/>
      <c r="BD13" s="39"/>
      <c r="BE13" s="39"/>
      <c r="BF13" s="39"/>
      <c r="BG13" s="39"/>
      <c r="BH13" s="39"/>
      <c r="BI13" s="40"/>
      <c r="BJ13" s="39"/>
      <c r="BK13" s="39"/>
      <c r="BL13" s="39"/>
      <c r="BM13" s="39"/>
      <c r="BN13" s="39"/>
      <c r="BO13" s="40"/>
      <c r="BP13" s="39"/>
      <c r="BQ13" s="39"/>
      <c r="BR13" s="39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spans="1:253" s="1" customFormat="1" ht="12.2" customHeight="1" x14ac:dyDescent="0.25">
      <c r="A14" s="48">
        <v>958</v>
      </c>
      <c r="B14" s="14" t="s">
        <v>194</v>
      </c>
      <c r="C14" s="97" t="s">
        <v>195</v>
      </c>
      <c r="D14" s="97" t="s">
        <v>196</v>
      </c>
      <c r="E14" s="14">
        <v>325</v>
      </c>
      <c r="F14" s="14">
        <v>1362</v>
      </c>
      <c r="G14" s="14" t="s">
        <v>189</v>
      </c>
      <c r="H14" s="14" t="s">
        <v>197</v>
      </c>
      <c r="I14" s="14" t="s">
        <v>111</v>
      </c>
      <c r="J14" s="14" t="s">
        <v>198</v>
      </c>
      <c r="K14" s="14" t="s">
        <v>95</v>
      </c>
      <c r="L14" s="15"/>
      <c r="M14" s="16">
        <v>70</v>
      </c>
      <c r="N14" s="16" t="s">
        <v>199</v>
      </c>
      <c r="O14" s="16">
        <v>27</v>
      </c>
      <c r="P14" s="16">
        <v>370</v>
      </c>
      <c r="Q14" s="17"/>
      <c r="R14" s="17"/>
      <c r="S14" s="17"/>
      <c r="T14" s="17"/>
      <c r="U14" s="17"/>
      <c r="V14" s="17"/>
      <c r="W14" s="16"/>
      <c r="X14" s="16" t="s">
        <v>200</v>
      </c>
      <c r="Y14" s="16" t="s">
        <v>201</v>
      </c>
      <c r="Z14" s="16" t="s">
        <v>141</v>
      </c>
      <c r="AA14" s="17"/>
      <c r="AB14" s="17"/>
      <c r="AC14" s="17"/>
      <c r="AD14" s="16">
        <v>0</v>
      </c>
      <c r="AE14" s="17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pans="1:253" s="1" customFormat="1" ht="12.2" customHeight="1" x14ac:dyDescent="0.25">
      <c r="A15" s="49">
        <v>823</v>
      </c>
      <c r="B15" s="29"/>
      <c r="C15" s="98" t="s">
        <v>202</v>
      </c>
      <c r="D15" s="99" t="s">
        <v>203</v>
      </c>
      <c r="E15" s="28">
        <v>192</v>
      </c>
      <c r="F15" s="28">
        <v>804</v>
      </c>
      <c r="G15" s="28" t="s">
        <v>204</v>
      </c>
      <c r="H15" s="28" t="s">
        <v>205</v>
      </c>
      <c r="I15" s="28" t="s">
        <v>110</v>
      </c>
      <c r="J15" s="28" t="s">
        <v>206</v>
      </c>
      <c r="K15" s="28" t="s">
        <v>207</v>
      </c>
      <c r="L15" s="28" t="s">
        <v>208</v>
      </c>
      <c r="M15" s="27">
        <v>64</v>
      </c>
      <c r="N15" s="27" t="s">
        <v>209</v>
      </c>
      <c r="O15" s="27">
        <v>38</v>
      </c>
      <c r="P15" s="27">
        <v>474</v>
      </c>
      <c r="Q15" s="30"/>
      <c r="R15" s="30"/>
      <c r="S15" s="27" t="s">
        <v>210</v>
      </c>
      <c r="T15" s="27" t="s">
        <v>98</v>
      </c>
      <c r="U15" s="27">
        <v>101</v>
      </c>
      <c r="V15" s="27">
        <v>845</v>
      </c>
      <c r="W15" s="27">
        <v>0</v>
      </c>
      <c r="X15" s="27" t="s">
        <v>102</v>
      </c>
      <c r="Y15" s="27" t="s">
        <v>211</v>
      </c>
      <c r="Z15" s="27" t="s">
        <v>99</v>
      </c>
      <c r="AA15" s="30"/>
      <c r="AB15" s="30"/>
      <c r="AC15" s="30"/>
      <c r="AD15" s="30"/>
      <c r="AE15" s="30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spans="1:253" s="1" customFormat="1" ht="12" customHeight="1" x14ac:dyDescent="0.25">
      <c r="A16" s="49">
        <v>857</v>
      </c>
      <c r="B16" s="28" t="s">
        <v>212</v>
      </c>
      <c r="C16" s="98" t="s">
        <v>213</v>
      </c>
      <c r="D16" s="98" t="s">
        <v>214</v>
      </c>
      <c r="E16" s="28">
        <v>352</v>
      </c>
      <c r="F16" s="28">
        <v>1474</v>
      </c>
      <c r="G16" s="28" t="s">
        <v>215</v>
      </c>
      <c r="H16" s="28" t="s">
        <v>109</v>
      </c>
      <c r="I16" s="28" t="s">
        <v>99</v>
      </c>
      <c r="J16" s="28" t="s">
        <v>216</v>
      </c>
      <c r="K16" s="28" t="s">
        <v>99</v>
      </c>
      <c r="L16" s="29"/>
      <c r="M16" s="50" t="s">
        <v>217</v>
      </c>
      <c r="N16" s="50" t="s">
        <v>218</v>
      </c>
      <c r="O16" s="30"/>
      <c r="P16" s="50" t="s">
        <v>219</v>
      </c>
      <c r="Q16" s="30"/>
      <c r="R16" s="30"/>
      <c r="S16" s="30"/>
      <c r="T16" s="30"/>
      <c r="U16" s="50" t="s">
        <v>220</v>
      </c>
      <c r="V16" s="30"/>
      <c r="W16" s="27"/>
      <c r="X16" s="27" t="s">
        <v>150</v>
      </c>
      <c r="Y16" s="27" t="s">
        <v>150</v>
      </c>
      <c r="Z16" s="27" t="s">
        <v>99</v>
      </c>
      <c r="AA16" s="30"/>
      <c r="AB16" s="30"/>
      <c r="AC16" s="30"/>
      <c r="AD16" s="27">
        <v>0</v>
      </c>
      <c r="AE16" s="30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spans="1:253" s="1" customFormat="1" ht="12" customHeight="1" x14ac:dyDescent="0.25">
      <c r="A17" s="49">
        <v>871</v>
      </c>
      <c r="B17" s="29"/>
      <c r="C17" s="98" t="s">
        <v>213</v>
      </c>
      <c r="D17" s="99" t="s">
        <v>221</v>
      </c>
      <c r="E17" s="28">
        <v>347</v>
      </c>
      <c r="F17" s="28">
        <v>1451</v>
      </c>
      <c r="G17" s="28" t="s">
        <v>215</v>
      </c>
      <c r="H17" s="28" t="s">
        <v>222</v>
      </c>
      <c r="I17" s="28" t="s">
        <v>101</v>
      </c>
      <c r="J17" s="28" t="s">
        <v>223</v>
      </c>
      <c r="K17" s="28" t="s">
        <v>107</v>
      </c>
      <c r="L17" s="28" t="s">
        <v>101</v>
      </c>
      <c r="M17" s="50" t="s">
        <v>224</v>
      </c>
      <c r="N17" s="50" t="s">
        <v>225</v>
      </c>
      <c r="O17" s="30"/>
      <c r="P17" s="50" t="s">
        <v>226</v>
      </c>
      <c r="Q17" s="30"/>
      <c r="R17" s="30"/>
      <c r="S17" s="30"/>
      <c r="T17" s="30"/>
      <c r="U17" s="30"/>
      <c r="V17" s="30"/>
      <c r="W17" s="27"/>
      <c r="X17" s="27" t="s">
        <v>211</v>
      </c>
      <c r="Y17" s="27" t="s">
        <v>227</v>
      </c>
      <c r="Z17" s="27" t="s">
        <v>110</v>
      </c>
      <c r="AA17" s="30"/>
      <c r="AB17" s="30"/>
      <c r="AC17" s="30"/>
      <c r="AD17" s="27">
        <v>0</v>
      </c>
      <c r="AE17" s="30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spans="1:253" s="1" customFormat="1" ht="12" customHeight="1" x14ac:dyDescent="0.25">
      <c r="A18" s="13">
        <v>185</v>
      </c>
      <c r="B18" s="14" t="s">
        <v>228</v>
      </c>
      <c r="C18" s="97" t="s">
        <v>229</v>
      </c>
      <c r="D18" s="97" t="s">
        <v>230</v>
      </c>
      <c r="E18" s="14">
        <v>109</v>
      </c>
      <c r="F18" s="14">
        <v>457</v>
      </c>
      <c r="G18" s="14" t="s">
        <v>231</v>
      </c>
      <c r="H18" s="14" t="s">
        <v>97</v>
      </c>
      <c r="I18" s="14" t="s">
        <v>99</v>
      </c>
      <c r="J18" s="14" t="s">
        <v>232</v>
      </c>
      <c r="K18" s="14" t="s">
        <v>100</v>
      </c>
      <c r="L18" s="15"/>
      <c r="M18" s="13" t="s">
        <v>233</v>
      </c>
      <c r="N18" s="13" t="s">
        <v>100</v>
      </c>
      <c r="O18" s="17"/>
      <c r="P18" s="13" t="s">
        <v>234</v>
      </c>
      <c r="Q18" s="17"/>
      <c r="R18" s="17"/>
      <c r="S18" s="17"/>
      <c r="T18" s="17"/>
      <c r="U18" s="17"/>
      <c r="V18" s="17"/>
      <c r="W18" s="16"/>
      <c r="X18" s="16" t="s">
        <v>227</v>
      </c>
      <c r="Y18" s="16" t="s">
        <v>114</v>
      </c>
      <c r="Z18" s="17"/>
      <c r="AA18" s="17"/>
      <c r="AB18" s="17"/>
      <c r="AC18" s="17"/>
      <c r="AD18" s="16">
        <v>6</v>
      </c>
      <c r="AE18" s="17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spans="1:253" s="1" customFormat="1" ht="12" customHeight="1" x14ac:dyDescent="0.25">
      <c r="A19" s="49">
        <v>781</v>
      </c>
      <c r="B19" s="28" t="s">
        <v>212</v>
      </c>
      <c r="C19" s="98" t="s">
        <v>202</v>
      </c>
      <c r="D19" s="99" t="s">
        <v>235</v>
      </c>
      <c r="E19" s="28">
        <v>341</v>
      </c>
      <c r="F19" s="28">
        <v>1429</v>
      </c>
      <c r="G19" s="28" t="s">
        <v>236</v>
      </c>
      <c r="H19" s="28" t="s">
        <v>108</v>
      </c>
      <c r="I19" s="28" t="s">
        <v>109</v>
      </c>
      <c r="J19" s="28" t="s">
        <v>237</v>
      </c>
      <c r="K19" s="28" t="s">
        <v>115</v>
      </c>
      <c r="L19" s="29"/>
      <c r="M19" s="27">
        <v>30</v>
      </c>
      <c r="N19" s="27" t="s">
        <v>101</v>
      </c>
      <c r="O19" s="30"/>
      <c r="P19" s="27">
        <v>70</v>
      </c>
      <c r="Q19" s="30"/>
      <c r="R19" s="30"/>
      <c r="S19" s="30"/>
      <c r="T19" s="30"/>
      <c r="U19" s="30"/>
      <c r="V19" s="30"/>
      <c r="W19" s="27"/>
      <c r="X19" s="27" t="s">
        <v>238</v>
      </c>
      <c r="Y19" s="27" t="s">
        <v>106</v>
      </c>
      <c r="Z19" s="27" t="s">
        <v>116</v>
      </c>
      <c r="AA19" s="30"/>
      <c r="AB19" s="30"/>
      <c r="AC19" s="30"/>
      <c r="AD19" s="27">
        <v>0</v>
      </c>
      <c r="AE19" s="30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spans="1:253" s="1" customFormat="1" ht="12" customHeight="1" x14ac:dyDescent="0.25">
      <c r="A20" s="48">
        <v>780</v>
      </c>
      <c r="B20" s="15"/>
      <c r="C20" s="97" t="s">
        <v>202</v>
      </c>
      <c r="D20" s="100" t="s">
        <v>239</v>
      </c>
      <c r="E20" s="14">
        <v>214</v>
      </c>
      <c r="F20" s="14">
        <v>896</v>
      </c>
      <c r="G20" s="14" t="s">
        <v>240</v>
      </c>
      <c r="H20" s="14" t="s">
        <v>241</v>
      </c>
      <c r="I20" s="14" t="s">
        <v>242</v>
      </c>
      <c r="J20" s="14" t="s">
        <v>243</v>
      </c>
      <c r="K20" s="14" t="s">
        <v>244</v>
      </c>
      <c r="L20" s="14" t="s">
        <v>245</v>
      </c>
      <c r="M20" s="16">
        <v>1145</v>
      </c>
      <c r="N20" s="16" t="s">
        <v>246</v>
      </c>
      <c r="O20" s="16">
        <v>9</v>
      </c>
      <c r="P20" s="16">
        <v>142</v>
      </c>
      <c r="Q20" s="17"/>
      <c r="R20" s="17"/>
      <c r="S20" s="16" t="s">
        <v>112</v>
      </c>
      <c r="T20" s="16" t="s">
        <v>247</v>
      </c>
      <c r="U20" s="16">
        <v>237</v>
      </c>
      <c r="V20" s="16">
        <v>1450</v>
      </c>
      <c r="W20" s="16">
        <v>1</v>
      </c>
      <c r="X20" s="16" t="s">
        <v>248</v>
      </c>
      <c r="Y20" s="16" t="s">
        <v>249</v>
      </c>
      <c r="Z20" s="16" t="s">
        <v>99</v>
      </c>
      <c r="AA20" s="17"/>
      <c r="AB20" s="17"/>
      <c r="AC20" s="17"/>
      <c r="AD20" s="17"/>
      <c r="AE20" s="17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spans="1:253" s="1" customFormat="1" ht="12" customHeight="1" x14ac:dyDescent="0.25">
      <c r="A21" s="49">
        <v>779</v>
      </c>
      <c r="B21" s="29"/>
      <c r="C21" s="98" t="s">
        <v>202</v>
      </c>
      <c r="D21" s="99" t="s">
        <v>250</v>
      </c>
      <c r="E21" s="28">
        <v>194</v>
      </c>
      <c r="F21" s="28">
        <v>811</v>
      </c>
      <c r="G21" s="28" t="s">
        <v>251</v>
      </c>
      <c r="H21" s="28" t="s">
        <v>252</v>
      </c>
      <c r="I21" s="28" t="s">
        <v>192</v>
      </c>
      <c r="J21" s="28" t="s">
        <v>253</v>
      </c>
      <c r="K21" s="28" t="s">
        <v>254</v>
      </c>
      <c r="L21" s="28" t="s">
        <v>255</v>
      </c>
      <c r="M21" s="27">
        <v>793</v>
      </c>
      <c r="N21" s="27" t="s">
        <v>256</v>
      </c>
      <c r="O21" s="27">
        <v>11</v>
      </c>
      <c r="P21" s="27">
        <v>261</v>
      </c>
      <c r="Q21" s="30"/>
      <c r="R21" s="30"/>
      <c r="S21" s="27" t="s">
        <v>257</v>
      </c>
      <c r="T21" s="27" t="s">
        <v>258</v>
      </c>
      <c r="U21" s="27">
        <v>519</v>
      </c>
      <c r="V21" s="27">
        <v>3541</v>
      </c>
      <c r="W21" s="27">
        <v>2</v>
      </c>
      <c r="X21" s="27" t="s">
        <v>259</v>
      </c>
      <c r="Y21" s="27" t="s">
        <v>260</v>
      </c>
      <c r="Z21" s="27" t="s">
        <v>99</v>
      </c>
      <c r="AA21" s="30"/>
      <c r="AB21" s="30"/>
      <c r="AC21" s="30"/>
      <c r="AD21" s="30"/>
      <c r="AE21" s="30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spans="1:253" s="1" customFormat="1" ht="12" customHeight="1" x14ac:dyDescent="0.25">
      <c r="A22" s="49">
        <v>792</v>
      </c>
      <c r="B22" s="29"/>
      <c r="C22" s="98" t="s">
        <v>202</v>
      </c>
      <c r="D22" s="99" t="s">
        <v>261</v>
      </c>
      <c r="E22" s="28">
        <v>38</v>
      </c>
      <c r="F22" s="28">
        <v>160</v>
      </c>
      <c r="G22" s="28" t="s">
        <v>262</v>
      </c>
      <c r="H22" s="28" t="s">
        <v>97</v>
      </c>
      <c r="I22" s="28" t="s">
        <v>94</v>
      </c>
      <c r="J22" s="28" t="s">
        <v>263</v>
      </c>
      <c r="K22" s="28" t="s">
        <v>99</v>
      </c>
      <c r="L22" s="29"/>
      <c r="M22" s="27">
        <v>24</v>
      </c>
      <c r="N22" s="27" t="s">
        <v>264</v>
      </c>
      <c r="O22" s="27">
        <v>8</v>
      </c>
      <c r="P22" s="30"/>
      <c r="Q22" s="30"/>
      <c r="R22" s="30"/>
      <c r="S22" s="27" t="s">
        <v>265</v>
      </c>
      <c r="T22" s="27" t="s">
        <v>266</v>
      </c>
      <c r="U22" s="27">
        <v>117</v>
      </c>
      <c r="V22" s="27">
        <v>752</v>
      </c>
      <c r="W22" s="27"/>
      <c r="X22" s="30"/>
      <c r="Y22" s="30"/>
      <c r="Z22" s="30"/>
      <c r="AA22" s="30"/>
      <c r="AB22" s="30"/>
      <c r="AC22" s="30"/>
      <c r="AD22" s="27"/>
      <c r="AE22" s="30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spans="1:253" s="1" customFormat="1" ht="12" customHeight="1" x14ac:dyDescent="0.25">
      <c r="A23" s="48">
        <v>845</v>
      </c>
      <c r="B23" s="15"/>
      <c r="C23" s="97" t="s">
        <v>202</v>
      </c>
      <c r="D23" s="100" t="s">
        <v>267</v>
      </c>
      <c r="E23" s="14">
        <v>45</v>
      </c>
      <c r="F23" s="14">
        <v>189</v>
      </c>
      <c r="G23" s="14" t="s">
        <v>268</v>
      </c>
      <c r="H23" s="14" t="s">
        <v>116</v>
      </c>
      <c r="I23" s="14" t="s">
        <v>269</v>
      </c>
      <c r="J23" s="14" t="s">
        <v>270</v>
      </c>
      <c r="K23" s="14" t="s">
        <v>94</v>
      </c>
      <c r="L23" s="14" t="s">
        <v>104</v>
      </c>
      <c r="M23" s="16">
        <v>16474</v>
      </c>
      <c r="N23" s="16" t="s">
        <v>100</v>
      </c>
      <c r="O23" s="16">
        <v>3</v>
      </c>
      <c r="P23" s="16">
        <v>14330</v>
      </c>
      <c r="Q23" s="17"/>
      <c r="R23" s="17"/>
      <c r="S23" s="16" t="s">
        <v>94</v>
      </c>
      <c r="T23" s="16" t="s">
        <v>116</v>
      </c>
      <c r="U23" s="16">
        <v>7629</v>
      </c>
      <c r="V23" s="16">
        <v>101</v>
      </c>
      <c r="W23" s="16">
        <v>0</v>
      </c>
      <c r="X23" s="16" t="s">
        <v>260</v>
      </c>
      <c r="Y23" s="16" t="s">
        <v>105</v>
      </c>
      <c r="Z23" s="16" t="s">
        <v>99</v>
      </c>
      <c r="AA23" s="17"/>
      <c r="AB23" s="17"/>
      <c r="AC23" s="17"/>
      <c r="AD23" s="17"/>
      <c r="AE23" s="17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spans="1:253" s="1" customFormat="1" ht="12" customHeight="1" x14ac:dyDescent="0.25">
      <c r="A24" s="27">
        <v>231</v>
      </c>
      <c r="B24" s="28" t="s">
        <v>228</v>
      </c>
      <c r="C24" s="98" t="s">
        <v>229</v>
      </c>
      <c r="D24" s="98" t="s">
        <v>271</v>
      </c>
      <c r="E24" s="28">
        <v>154</v>
      </c>
      <c r="F24" s="28">
        <v>643</v>
      </c>
      <c r="G24" s="28" t="s">
        <v>191</v>
      </c>
      <c r="H24" s="28" t="s">
        <v>110</v>
      </c>
      <c r="I24" s="28" t="s">
        <v>99</v>
      </c>
      <c r="J24" s="28" t="s">
        <v>272</v>
      </c>
      <c r="K24" s="28" t="s">
        <v>273</v>
      </c>
      <c r="L24" s="29"/>
      <c r="M24" s="50"/>
      <c r="N24" s="50"/>
      <c r="O24" s="30"/>
      <c r="P24" s="50"/>
      <c r="Q24" s="30"/>
      <c r="R24" s="30"/>
      <c r="S24" s="30"/>
      <c r="T24" s="30"/>
      <c r="U24" s="30"/>
      <c r="V24" s="30"/>
      <c r="W24" s="27"/>
      <c r="X24" s="30"/>
      <c r="Y24" s="30"/>
      <c r="Z24" s="30"/>
      <c r="AA24" s="30"/>
      <c r="AB24" s="30"/>
      <c r="AC24" s="30"/>
      <c r="AD24" s="27">
        <v>119</v>
      </c>
      <c r="AE24" s="30"/>
      <c r="AF24" s="32"/>
      <c r="AG24" s="51"/>
      <c r="AH24" s="51"/>
      <c r="AI24" s="32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spans="1:253" s="1" customFormat="1" ht="12" customHeight="1" x14ac:dyDescent="0.25">
      <c r="A25" s="16">
        <v>277</v>
      </c>
      <c r="B25" s="14" t="s">
        <v>274</v>
      </c>
      <c r="C25" s="97" t="s">
        <v>128</v>
      </c>
      <c r="D25" s="97" t="s">
        <v>275</v>
      </c>
      <c r="E25" s="14">
        <v>47</v>
      </c>
      <c r="F25" s="14">
        <v>197</v>
      </c>
      <c r="G25" s="14" t="s">
        <v>276</v>
      </c>
      <c r="H25" s="14" t="s">
        <v>107</v>
      </c>
      <c r="I25" s="14" t="s">
        <v>116</v>
      </c>
      <c r="J25" s="14" t="s">
        <v>188</v>
      </c>
      <c r="K25" s="14" t="s">
        <v>116</v>
      </c>
      <c r="L25" s="15"/>
      <c r="M25" s="16">
        <v>7</v>
      </c>
      <c r="N25" s="16" t="s">
        <v>116</v>
      </c>
      <c r="O25" s="16">
        <v>6</v>
      </c>
      <c r="P25" s="16">
        <v>28</v>
      </c>
      <c r="Q25" s="17"/>
      <c r="R25" s="17"/>
      <c r="S25" s="17"/>
      <c r="T25" s="17"/>
      <c r="U25" s="17"/>
      <c r="V25" s="16">
        <v>91</v>
      </c>
      <c r="W25" s="16"/>
      <c r="X25" s="17"/>
      <c r="Y25" s="17"/>
      <c r="Z25" s="17"/>
      <c r="AA25" s="17"/>
      <c r="AB25" s="17"/>
      <c r="AC25" s="17"/>
      <c r="AD25" s="16">
        <v>42</v>
      </c>
      <c r="AE25" s="17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spans="1:253" s="1" customFormat="1" ht="12" customHeight="1" x14ac:dyDescent="0.25">
      <c r="A26" s="27">
        <v>276</v>
      </c>
      <c r="B26" s="28" t="s">
        <v>277</v>
      </c>
      <c r="C26" s="98" t="s">
        <v>128</v>
      </c>
      <c r="D26" s="98" t="s">
        <v>278</v>
      </c>
      <c r="E26" s="28">
        <v>64</v>
      </c>
      <c r="F26" s="28">
        <v>269</v>
      </c>
      <c r="G26" s="28" t="s">
        <v>279</v>
      </c>
      <c r="H26" s="28" t="s">
        <v>273</v>
      </c>
      <c r="I26" s="28" t="s">
        <v>280</v>
      </c>
      <c r="J26" s="28" t="s">
        <v>281</v>
      </c>
      <c r="K26" s="28" t="s">
        <v>109</v>
      </c>
      <c r="L26" s="29"/>
      <c r="M26" s="27">
        <v>30</v>
      </c>
      <c r="N26" s="27" t="s">
        <v>116</v>
      </c>
      <c r="O26" s="30"/>
      <c r="P26" s="27">
        <v>20</v>
      </c>
      <c r="Q26" s="30"/>
      <c r="R26" s="30"/>
      <c r="S26" s="30"/>
      <c r="T26" s="30"/>
      <c r="U26" s="30"/>
      <c r="V26" s="30"/>
      <c r="W26" s="27"/>
      <c r="X26" s="27" t="s">
        <v>103</v>
      </c>
      <c r="Y26" s="27" t="s">
        <v>114</v>
      </c>
      <c r="Z26" s="27" t="s">
        <v>273</v>
      </c>
      <c r="AA26" s="30"/>
      <c r="AB26" s="30"/>
      <c r="AC26" s="30"/>
      <c r="AD26" s="27">
        <v>10</v>
      </c>
      <c r="AE26" s="30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spans="1:253" s="1" customFormat="1" ht="12" customHeight="1" x14ac:dyDescent="0.25">
      <c r="A27" s="27">
        <v>288</v>
      </c>
      <c r="B27" s="28" t="s">
        <v>274</v>
      </c>
      <c r="C27" s="98" t="s">
        <v>128</v>
      </c>
      <c r="D27" s="98" t="s">
        <v>282</v>
      </c>
      <c r="E27" s="28">
        <v>255</v>
      </c>
      <c r="F27" s="28">
        <v>1066</v>
      </c>
      <c r="G27" s="28" t="s">
        <v>283</v>
      </c>
      <c r="H27" s="28" t="s">
        <v>264</v>
      </c>
      <c r="I27" s="28" t="s">
        <v>145</v>
      </c>
      <c r="J27" s="28" t="s">
        <v>284</v>
      </c>
      <c r="K27" s="28" t="s">
        <v>280</v>
      </c>
      <c r="L27" s="29"/>
      <c r="M27" s="27">
        <v>4</v>
      </c>
      <c r="N27" s="27" t="s">
        <v>266</v>
      </c>
      <c r="O27" s="27">
        <v>165</v>
      </c>
      <c r="P27" s="30"/>
      <c r="Q27" s="30"/>
      <c r="R27" s="30"/>
      <c r="S27" s="27" t="s">
        <v>107</v>
      </c>
      <c r="T27" s="30"/>
      <c r="U27" s="27">
        <v>26</v>
      </c>
      <c r="V27" s="30"/>
      <c r="W27" s="27"/>
      <c r="X27" s="30"/>
      <c r="Y27" s="30"/>
      <c r="Z27" s="30"/>
      <c r="AA27" s="30"/>
      <c r="AB27" s="30"/>
      <c r="AC27" s="30"/>
      <c r="AD27" s="27">
        <v>27</v>
      </c>
      <c r="AE27" s="30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spans="1:253" s="1" customFormat="1" ht="12" customHeight="1" x14ac:dyDescent="0.25">
      <c r="A28" s="27">
        <v>306</v>
      </c>
      <c r="B28" s="28" t="s">
        <v>285</v>
      </c>
      <c r="C28" s="98" t="s">
        <v>128</v>
      </c>
      <c r="D28" s="98" t="s">
        <v>286</v>
      </c>
      <c r="E28" s="28">
        <v>53</v>
      </c>
      <c r="F28" s="28">
        <v>220</v>
      </c>
      <c r="G28" s="28" t="s">
        <v>287</v>
      </c>
      <c r="H28" s="28" t="s">
        <v>100</v>
      </c>
      <c r="I28" s="28" t="s">
        <v>99</v>
      </c>
      <c r="J28" s="28" t="s">
        <v>215</v>
      </c>
      <c r="K28" s="28" t="s">
        <v>101</v>
      </c>
      <c r="L28" s="29"/>
      <c r="M28" s="27">
        <v>38</v>
      </c>
      <c r="N28" s="27" t="s">
        <v>110</v>
      </c>
      <c r="O28" s="30"/>
      <c r="P28" s="27">
        <v>13</v>
      </c>
      <c r="Q28" s="30"/>
      <c r="R28" s="30"/>
      <c r="S28" s="30"/>
      <c r="T28" s="30"/>
      <c r="U28" s="30"/>
      <c r="V28" s="30"/>
      <c r="W28" s="52"/>
      <c r="X28" s="27" t="s">
        <v>114</v>
      </c>
      <c r="Y28" s="27" t="s">
        <v>178</v>
      </c>
      <c r="Z28" s="27" t="s">
        <v>101</v>
      </c>
      <c r="AA28" s="30"/>
      <c r="AB28" s="30"/>
      <c r="AC28" s="30"/>
      <c r="AD28" s="27">
        <v>4</v>
      </c>
      <c r="AE28" s="30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spans="1:253" s="1" customFormat="1" ht="12" customHeight="1" x14ac:dyDescent="0.25">
      <c r="A29" s="16">
        <v>335</v>
      </c>
      <c r="B29" s="14" t="s">
        <v>288</v>
      </c>
      <c r="C29" s="97" t="s">
        <v>128</v>
      </c>
      <c r="D29" s="97" t="s">
        <v>289</v>
      </c>
      <c r="E29" s="14">
        <v>571</v>
      </c>
      <c r="F29" s="14">
        <v>2391</v>
      </c>
      <c r="G29" s="14" t="s">
        <v>290</v>
      </c>
      <c r="H29" s="14" t="s">
        <v>243</v>
      </c>
      <c r="I29" s="14" t="s">
        <v>291</v>
      </c>
      <c r="J29" s="14" t="s">
        <v>292</v>
      </c>
      <c r="K29" s="14" t="s">
        <v>270</v>
      </c>
      <c r="L29" s="15"/>
      <c r="M29" s="16">
        <v>38</v>
      </c>
      <c r="N29" s="16" t="s">
        <v>144</v>
      </c>
      <c r="O29" s="17"/>
      <c r="P29" s="16">
        <v>470</v>
      </c>
      <c r="Q29" s="17"/>
      <c r="R29" s="17"/>
      <c r="S29" s="17"/>
      <c r="T29" s="17"/>
      <c r="U29" s="17"/>
      <c r="V29" s="17"/>
      <c r="W29" s="16">
        <v>30</v>
      </c>
      <c r="X29" s="16" t="s">
        <v>293</v>
      </c>
      <c r="Y29" s="16" t="s">
        <v>127</v>
      </c>
      <c r="Z29" s="16" t="s">
        <v>141</v>
      </c>
      <c r="AA29" s="17"/>
      <c r="AB29" s="17"/>
      <c r="AC29" s="17"/>
      <c r="AD29" s="16">
        <v>1</v>
      </c>
      <c r="AE29" s="17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53"/>
      <c r="AS29" s="39"/>
      <c r="AT29" s="38"/>
      <c r="AU29" s="39"/>
      <c r="AV29" s="39"/>
      <c r="AW29" s="39"/>
      <c r="AX29" s="39"/>
      <c r="AY29" s="39"/>
      <c r="AZ29" s="39"/>
      <c r="BA29" s="37"/>
      <c r="BB29" s="39"/>
      <c r="BC29" s="39"/>
      <c r="BD29" s="39"/>
      <c r="BE29" s="39"/>
      <c r="BF29" s="39"/>
      <c r="BG29" s="39"/>
      <c r="BH29" s="40"/>
      <c r="BI29" s="39"/>
      <c r="BJ29" s="39"/>
      <c r="BK29" s="39"/>
      <c r="BL29" s="39"/>
      <c r="BM29" s="39"/>
      <c r="BN29" s="37"/>
      <c r="BO29" s="39"/>
      <c r="BP29" s="39"/>
      <c r="BQ29" s="39"/>
      <c r="BR29" s="39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spans="1:253" s="1" customFormat="1" ht="12" customHeight="1" x14ac:dyDescent="0.25">
      <c r="A30" s="49">
        <v>836</v>
      </c>
      <c r="B30" s="29"/>
      <c r="C30" s="98" t="s">
        <v>202</v>
      </c>
      <c r="D30" s="98" t="s">
        <v>294</v>
      </c>
      <c r="E30" s="28">
        <v>50</v>
      </c>
      <c r="F30" s="28">
        <v>210</v>
      </c>
      <c r="G30" s="28" t="s">
        <v>295</v>
      </c>
      <c r="H30" s="28" t="s">
        <v>94</v>
      </c>
      <c r="I30" s="28" t="s">
        <v>296</v>
      </c>
      <c r="J30" s="28" t="s">
        <v>297</v>
      </c>
      <c r="K30" s="28" t="s">
        <v>101</v>
      </c>
      <c r="L30" s="28" t="s">
        <v>265</v>
      </c>
      <c r="M30" s="27">
        <v>7120</v>
      </c>
      <c r="N30" s="27" t="s">
        <v>101</v>
      </c>
      <c r="O30" s="27">
        <v>0</v>
      </c>
      <c r="P30" s="27">
        <v>5611</v>
      </c>
      <c r="Q30" s="30"/>
      <c r="R30" s="30"/>
      <c r="S30" s="27" t="s">
        <v>109</v>
      </c>
      <c r="T30" s="27" t="s">
        <v>101</v>
      </c>
      <c r="U30" s="27">
        <v>10441</v>
      </c>
      <c r="V30" s="27">
        <v>109</v>
      </c>
      <c r="W30" s="27">
        <v>0</v>
      </c>
      <c r="X30" s="27" t="s">
        <v>114</v>
      </c>
      <c r="Y30" s="27" t="s">
        <v>298</v>
      </c>
      <c r="Z30" s="27" t="s">
        <v>96</v>
      </c>
      <c r="AA30" s="30"/>
      <c r="AB30" s="30"/>
      <c r="AC30" s="30"/>
      <c r="AD30" s="30"/>
      <c r="AE30" s="30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spans="1:253" s="1" customFormat="1" ht="12" customHeight="1" x14ac:dyDescent="0.25">
      <c r="A31" s="27">
        <v>360</v>
      </c>
      <c r="B31" s="28" t="s">
        <v>299</v>
      </c>
      <c r="C31" s="98" t="s">
        <v>128</v>
      </c>
      <c r="D31" s="98" t="s">
        <v>300</v>
      </c>
      <c r="E31" s="28">
        <v>46</v>
      </c>
      <c r="F31" s="28">
        <v>191</v>
      </c>
      <c r="G31" s="28" t="s">
        <v>301</v>
      </c>
      <c r="H31" s="28" t="s">
        <v>107</v>
      </c>
      <c r="I31" s="28" t="s">
        <v>99</v>
      </c>
      <c r="J31" s="28" t="s">
        <v>302</v>
      </c>
      <c r="K31" s="28" t="s">
        <v>116</v>
      </c>
      <c r="L31" s="29"/>
      <c r="M31" s="27">
        <v>27</v>
      </c>
      <c r="N31" s="27" t="s">
        <v>116</v>
      </c>
      <c r="O31" s="30"/>
      <c r="P31" s="27">
        <v>32</v>
      </c>
      <c r="Q31" s="30"/>
      <c r="R31" s="30"/>
      <c r="S31" s="30"/>
      <c r="T31" s="30"/>
      <c r="U31" s="30"/>
      <c r="V31" s="30"/>
      <c r="W31" s="27"/>
      <c r="X31" s="27" t="s">
        <v>211</v>
      </c>
      <c r="Y31" s="27" t="s">
        <v>103</v>
      </c>
      <c r="Z31" s="27" t="s">
        <v>109</v>
      </c>
      <c r="AA31" s="30"/>
      <c r="AB31" s="30"/>
      <c r="AC31" s="30"/>
      <c r="AD31" s="27">
        <v>40</v>
      </c>
      <c r="AE31" s="30"/>
      <c r="AF31" s="31"/>
      <c r="AG31" s="31"/>
      <c r="AH31" s="31"/>
      <c r="AI31" s="31"/>
      <c r="AJ31" s="31"/>
      <c r="AK31" s="54"/>
      <c r="AL31" s="33"/>
      <c r="AM31" s="32"/>
      <c r="AN31" s="32"/>
      <c r="AO31" s="51"/>
      <c r="AP31" s="33"/>
      <c r="AQ31" s="32"/>
      <c r="AR31" s="34"/>
      <c r="AS31" s="54"/>
      <c r="AT31" s="51"/>
      <c r="AU31" s="33"/>
      <c r="AV31" s="32"/>
      <c r="AW31" s="32"/>
      <c r="AX31" s="51"/>
      <c r="AY31" s="32"/>
      <c r="AZ31" s="54"/>
      <c r="BA31" s="32"/>
      <c r="BB31" s="33"/>
      <c r="BC31" s="54"/>
      <c r="BD31" s="33"/>
      <c r="BE31" s="32"/>
      <c r="BF31" s="32"/>
      <c r="BG31" s="33"/>
      <c r="BH31" s="33"/>
      <c r="BI31" s="33"/>
      <c r="BJ31" s="33"/>
      <c r="BK31" s="32"/>
      <c r="BL31" s="32"/>
      <c r="BM31" s="33"/>
      <c r="BN31" s="32"/>
      <c r="BO31" s="33"/>
      <c r="BP31" s="33"/>
      <c r="BQ31" s="33"/>
      <c r="BR31" s="33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  <row r="32" spans="1:253" s="1" customFormat="1" ht="12" customHeight="1" x14ac:dyDescent="0.25">
      <c r="A32" s="16">
        <v>348</v>
      </c>
      <c r="B32" s="14" t="s">
        <v>303</v>
      </c>
      <c r="C32" s="97" t="s">
        <v>128</v>
      </c>
      <c r="D32" s="97" t="s">
        <v>304</v>
      </c>
      <c r="E32" s="14">
        <v>48</v>
      </c>
      <c r="F32" s="14">
        <v>203</v>
      </c>
      <c r="G32" s="14" t="s">
        <v>305</v>
      </c>
      <c r="H32" s="14" t="s">
        <v>111</v>
      </c>
      <c r="I32" s="14" t="s">
        <v>99</v>
      </c>
      <c r="J32" s="14" t="s">
        <v>240</v>
      </c>
      <c r="K32" s="14" t="s">
        <v>94</v>
      </c>
      <c r="L32" s="14" t="s">
        <v>98</v>
      </c>
      <c r="M32" s="16">
        <v>16</v>
      </c>
      <c r="N32" s="16" t="s">
        <v>116</v>
      </c>
      <c r="O32" s="16">
        <v>3</v>
      </c>
      <c r="P32" s="16">
        <v>9</v>
      </c>
      <c r="Q32" s="17"/>
      <c r="R32" s="17"/>
      <c r="S32" s="16" t="s">
        <v>109</v>
      </c>
      <c r="T32" s="16" t="s">
        <v>99</v>
      </c>
      <c r="U32" s="16">
        <v>12</v>
      </c>
      <c r="V32" s="16">
        <v>159</v>
      </c>
      <c r="W32" s="16">
        <v>8</v>
      </c>
      <c r="X32" s="16" t="s">
        <v>211</v>
      </c>
      <c r="Y32" s="16" t="s">
        <v>178</v>
      </c>
      <c r="Z32" s="16" t="s">
        <v>101</v>
      </c>
      <c r="AA32" s="17"/>
      <c r="AB32" s="17"/>
      <c r="AC32" s="17"/>
      <c r="AD32" s="16">
        <v>23</v>
      </c>
      <c r="AE32" s="17"/>
      <c r="AF32" s="22"/>
      <c r="AG32" s="22"/>
      <c r="AH32" s="25"/>
      <c r="AI32" s="21"/>
      <c r="AJ32" s="23"/>
      <c r="AK32" s="23"/>
      <c r="AL32" s="21"/>
      <c r="AM32" s="21"/>
      <c r="AN32" s="21"/>
      <c r="AO32" s="21"/>
      <c r="AP32" s="25"/>
      <c r="AQ32" s="23"/>
      <c r="AR32" s="24"/>
      <c r="AS32" s="23"/>
      <c r="AT32" s="24"/>
      <c r="AU32" s="23"/>
      <c r="AV32" s="23"/>
      <c r="AW32" s="23"/>
      <c r="AX32" s="23"/>
      <c r="AY32" s="23"/>
      <c r="AZ32" s="23"/>
      <c r="BA32" s="21"/>
      <c r="BB32" s="23"/>
      <c r="BC32" s="23"/>
      <c r="BD32" s="23"/>
      <c r="BE32" s="23"/>
      <c r="BF32" s="23"/>
      <c r="BG32" s="23"/>
      <c r="BH32" s="21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</row>
    <row r="33" spans="1:253" s="1" customFormat="1" ht="12" customHeight="1" x14ac:dyDescent="0.25">
      <c r="A33" s="49">
        <v>817</v>
      </c>
      <c r="B33" s="29"/>
      <c r="C33" s="98" t="s">
        <v>202</v>
      </c>
      <c r="D33" s="99" t="s">
        <v>306</v>
      </c>
      <c r="E33" s="28">
        <v>206</v>
      </c>
      <c r="F33" s="28">
        <v>863</v>
      </c>
      <c r="G33" s="28" t="s">
        <v>307</v>
      </c>
      <c r="H33" s="28" t="s">
        <v>308</v>
      </c>
      <c r="I33" s="28" t="s">
        <v>309</v>
      </c>
      <c r="J33" s="28" t="s">
        <v>310</v>
      </c>
      <c r="K33" s="28" t="s">
        <v>311</v>
      </c>
      <c r="L33" s="28" t="s">
        <v>312</v>
      </c>
      <c r="M33" s="27">
        <v>172</v>
      </c>
      <c r="N33" s="27" t="s">
        <v>296</v>
      </c>
      <c r="O33" s="27">
        <v>1</v>
      </c>
      <c r="P33" s="27">
        <v>305</v>
      </c>
      <c r="Q33" s="30"/>
      <c r="R33" s="30"/>
      <c r="S33" s="27" t="s">
        <v>313</v>
      </c>
      <c r="T33" s="27" t="s">
        <v>256</v>
      </c>
      <c r="U33" s="27">
        <v>199</v>
      </c>
      <c r="V33" s="27">
        <v>1500</v>
      </c>
      <c r="W33" s="27">
        <v>1</v>
      </c>
      <c r="X33" s="27" t="s">
        <v>314</v>
      </c>
      <c r="Y33" s="27" t="s">
        <v>259</v>
      </c>
      <c r="Z33" s="27" t="s">
        <v>99</v>
      </c>
      <c r="AA33" s="30"/>
      <c r="AB33" s="30"/>
      <c r="AC33" s="30"/>
      <c r="AD33" s="30"/>
      <c r="AE33" s="30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</row>
    <row r="34" spans="1:253" s="1" customFormat="1" ht="12" customHeight="1" x14ac:dyDescent="0.25">
      <c r="A34" s="48">
        <v>812</v>
      </c>
      <c r="B34" s="15"/>
      <c r="C34" s="97" t="s">
        <v>202</v>
      </c>
      <c r="D34" s="100" t="s">
        <v>315</v>
      </c>
      <c r="E34" s="14">
        <v>393</v>
      </c>
      <c r="F34" s="14">
        <v>1644</v>
      </c>
      <c r="G34" s="14" t="s">
        <v>302</v>
      </c>
      <c r="H34" s="14" t="s">
        <v>316</v>
      </c>
      <c r="I34" s="14" t="s">
        <v>317</v>
      </c>
      <c r="J34" s="14" t="s">
        <v>318</v>
      </c>
      <c r="K34" s="14" t="s">
        <v>319</v>
      </c>
      <c r="L34" s="14" t="s">
        <v>320</v>
      </c>
      <c r="M34" s="16">
        <v>37</v>
      </c>
      <c r="N34" s="16" t="s">
        <v>126</v>
      </c>
      <c r="O34" s="16">
        <v>1</v>
      </c>
      <c r="P34" s="16">
        <v>97</v>
      </c>
      <c r="Q34" s="17"/>
      <c r="R34" s="17"/>
      <c r="S34" s="16" t="s">
        <v>98</v>
      </c>
      <c r="T34" s="16" t="s">
        <v>107</v>
      </c>
      <c r="U34" s="16">
        <v>42</v>
      </c>
      <c r="V34" s="16">
        <v>1094</v>
      </c>
      <c r="W34" s="16">
        <v>1</v>
      </c>
      <c r="X34" s="16" t="s">
        <v>102</v>
      </c>
      <c r="Y34" s="16" t="s">
        <v>105</v>
      </c>
      <c r="Z34" s="16" t="s">
        <v>99</v>
      </c>
      <c r="AA34" s="17"/>
      <c r="AB34" s="17"/>
      <c r="AC34" s="17"/>
      <c r="AD34" s="17"/>
      <c r="AE34" s="17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</row>
    <row r="35" spans="1:253" s="1" customFormat="1" ht="12" customHeight="1" x14ac:dyDescent="0.25">
      <c r="A35" s="27">
        <v>310</v>
      </c>
      <c r="B35" s="28" t="s">
        <v>274</v>
      </c>
      <c r="C35" s="98" t="s">
        <v>128</v>
      </c>
      <c r="D35" s="98" t="s">
        <v>321</v>
      </c>
      <c r="E35" s="28">
        <v>68</v>
      </c>
      <c r="F35" s="28">
        <v>283</v>
      </c>
      <c r="G35" s="28" t="s">
        <v>322</v>
      </c>
      <c r="H35" s="28" t="s">
        <v>100</v>
      </c>
      <c r="I35" s="28" t="s">
        <v>94</v>
      </c>
      <c r="J35" s="28" t="s">
        <v>323</v>
      </c>
      <c r="K35" s="28" t="s">
        <v>110</v>
      </c>
      <c r="L35" s="29"/>
      <c r="M35" s="27">
        <v>4</v>
      </c>
      <c r="N35" s="27" t="s">
        <v>101</v>
      </c>
      <c r="O35" s="30"/>
      <c r="P35" s="30"/>
      <c r="Q35" s="30"/>
      <c r="R35" s="30"/>
      <c r="S35" s="30"/>
      <c r="T35" s="30"/>
      <c r="U35" s="30"/>
      <c r="V35" s="30"/>
      <c r="W35" s="27"/>
      <c r="X35" s="27"/>
      <c r="Y35" s="27"/>
      <c r="Z35" s="27"/>
      <c r="AA35" s="30"/>
      <c r="AB35" s="30"/>
      <c r="AC35" s="30"/>
      <c r="AD35" s="27"/>
      <c r="AE35" s="30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</row>
    <row r="36" spans="1:253" s="1" customFormat="1" ht="12" customHeight="1" x14ac:dyDescent="0.25">
      <c r="A36" s="16">
        <v>366</v>
      </c>
      <c r="B36" s="15"/>
      <c r="C36" s="97" t="s">
        <v>128</v>
      </c>
      <c r="D36" s="97" t="s">
        <v>324</v>
      </c>
      <c r="E36" s="14">
        <v>52</v>
      </c>
      <c r="F36" s="14">
        <v>216</v>
      </c>
      <c r="G36" s="14" t="s">
        <v>325</v>
      </c>
      <c r="H36" s="14" t="s">
        <v>222</v>
      </c>
      <c r="I36" s="14" t="s">
        <v>99</v>
      </c>
      <c r="J36" s="14" t="s">
        <v>326</v>
      </c>
      <c r="K36" s="14" t="s">
        <v>111</v>
      </c>
      <c r="L36" s="15"/>
      <c r="M36" s="16">
        <v>38</v>
      </c>
      <c r="N36" s="16" t="s">
        <v>280</v>
      </c>
      <c r="O36" s="17"/>
      <c r="P36" s="16">
        <v>18</v>
      </c>
      <c r="Q36" s="17"/>
      <c r="R36" s="17"/>
      <c r="S36" s="17"/>
      <c r="T36" s="16" t="s">
        <v>327</v>
      </c>
      <c r="U36" s="17"/>
      <c r="V36" s="17"/>
      <c r="W36" s="16">
        <v>141</v>
      </c>
      <c r="X36" s="16" t="s">
        <v>178</v>
      </c>
      <c r="Y36" s="16" t="s">
        <v>328</v>
      </c>
      <c r="Z36" s="16" t="s">
        <v>94</v>
      </c>
      <c r="AA36" s="17"/>
      <c r="AB36" s="17"/>
      <c r="AC36" s="17"/>
      <c r="AD36" s="16">
        <v>20</v>
      </c>
      <c r="AE36" s="17"/>
      <c r="AF36" s="39"/>
      <c r="AG36" s="39"/>
      <c r="AH36" s="39"/>
      <c r="AI36" s="39"/>
      <c r="AJ36" s="39"/>
      <c r="AK36" s="39"/>
      <c r="AL36" s="39"/>
      <c r="AM36" s="37"/>
      <c r="AN36" s="37"/>
      <c r="AO36" s="40"/>
      <c r="AP36" s="40"/>
      <c r="AQ36" s="39"/>
      <c r="AR36" s="41"/>
      <c r="AS36" s="39"/>
      <c r="AT36" s="40"/>
      <c r="AU36" s="40"/>
      <c r="AV36" s="39"/>
      <c r="AW36" s="39"/>
      <c r="AX36" s="39"/>
      <c r="AY36" s="39"/>
      <c r="AZ36" s="41"/>
      <c r="BA36" s="39"/>
      <c r="BB36" s="40"/>
      <c r="BC36" s="39"/>
      <c r="BD36" s="39"/>
      <c r="BE36" s="37"/>
      <c r="BF36" s="37"/>
      <c r="BG36" s="39"/>
      <c r="BH36" s="39"/>
      <c r="BI36" s="40"/>
      <c r="BJ36" s="39"/>
      <c r="BK36" s="39"/>
      <c r="BL36" s="37"/>
      <c r="BM36" s="39"/>
      <c r="BN36" s="39"/>
      <c r="BO36" s="40"/>
      <c r="BP36" s="40"/>
      <c r="BQ36" s="39"/>
      <c r="BR36" s="39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</row>
    <row r="37" spans="1:253" s="1" customFormat="1" ht="12" customHeight="1" x14ac:dyDescent="0.25">
      <c r="A37" s="16">
        <v>343</v>
      </c>
      <c r="B37" s="15"/>
      <c r="C37" s="97" t="s">
        <v>128</v>
      </c>
      <c r="D37" s="97" t="s">
        <v>329</v>
      </c>
      <c r="E37" s="14">
        <v>30</v>
      </c>
      <c r="F37" s="14">
        <v>127</v>
      </c>
      <c r="G37" s="14" t="s">
        <v>330</v>
      </c>
      <c r="H37" s="14" t="s">
        <v>116</v>
      </c>
      <c r="I37" s="14" t="s">
        <v>99</v>
      </c>
      <c r="J37" s="14" t="s">
        <v>331</v>
      </c>
      <c r="K37" s="14" t="s">
        <v>116</v>
      </c>
      <c r="L37" s="14" t="s">
        <v>126</v>
      </c>
      <c r="M37" s="16">
        <v>24</v>
      </c>
      <c r="N37" s="16" t="s">
        <v>101</v>
      </c>
      <c r="O37" s="16">
        <v>5</v>
      </c>
      <c r="P37" s="16">
        <v>9</v>
      </c>
      <c r="Q37" s="17"/>
      <c r="R37" s="17"/>
      <c r="S37" s="16" t="s">
        <v>101</v>
      </c>
      <c r="T37" s="16" t="s">
        <v>96</v>
      </c>
      <c r="U37" s="16">
        <v>23</v>
      </c>
      <c r="V37" s="16">
        <v>216</v>
      </c>
      <c r="W37" s="16">
        <v>235</v>
      </c>
      <c r="X37" s="16" t="s">
        <v>127</v>
      </c>
      <c r="Y37" s="16" t="s">
        <v>332</v>
      </c>
      <c r="Z37" s="16" t="s">
        <v>222</v>
      </c>
      <c r="AA37" s="17"/>
      <c r="AB37" s="17"/>
      <c r="AC37" s="17"/>
      <c r="AD37" s="16">
        <v>0</v>
      </c>
      <c r="AE37" s="17"/>
      <c r="AF37" s="23"/>
      <c r="AG37" s="23"/>
      <c r="AH37" s="23"/>
      <c r="AI37" s="23"/>
      <c r="AJ37" s="23"/>
      <c r="AK37" s="23"/>
      <c r="AL37" s="23"/>
      <c r="AM37" s="21"/>
      <c r="AN37" s="23"/>
      <c r="AO37" s="23"/>
      <c r="AP37" s="22"/>
      <c r="AQ37" s="23"/>
      <c r="AR37" s="24"/>
      <c r="AS37" s="23"/>
      <c r="AT37" s="24"/>
      <c r="AU37" s="23"/>
      <c r="AV37" s="23"/>
      <c r="AW37" s="23"/>
      <c r="AX37" s="23"/>
      <c r="AY37" s="23"/>
      <c r="AZ37" s="23"/>
      <c r="BA37" s="21"/>
      <c r="BB37" s="22"/>
      <c r="BC37" s="23"/>
      <c r="BD37" s="23"/>
      <c r="BE37" s="21"/>
      <c r="BF37" s="21"/>
      <c r="BG37" s="23"/>
      <c r="BH37" s="21"/>
      <c r="BI37" s="22"/>
      <c r="BJ37" s="23"/>
      <c r="BK37" s="23"/>
      <c r="BL37" s="23"/>
      <c r="BM37" s="23"/>
      <c r="BN37" s="21"/>
      <c r="BO37" s="23"/>
      <c r="BP37" s="22"/>
      <c r="BQ37" s="23"/>
      <c r="BR37" s="23"/>
      <c r="BS37" s="23"/>
      <c r="BT37" s="23"/>
      <c r="BU37" s="23"/>
      <c r="BV37" s="23"/>
      <c r="BW37" s="24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</row>
    <row r="38" spans="1:253" s="1" customFormat="1" ht="12" customHeight="1" x14ac:dyDescent="0.25">
      <c r="A38" s="13">
        <v>128</v>
      </c>
      <c r="B38" s="14" t="s">
        <v>333</v>
      </c>
      <c r="C38" s="97" t="s">
        <v>229</v>
      </c>
      <c r="D38" s="97" t="s">
        <v>334</v>
      </c>
      <c r="E38" s="14">
        <v>63</v>
      </c>
      <c r="F38" s="14">
        <v>263</v>
      </c>
      <c r="G38" s="14" t="s">
        <v>335</v>
      </c>
      <c r="H38" s="14" t="s">
        <v>270</v>
      </c>
      <c r="I38" s="14" t="s">
        <v>108</v>
      </c>
      <c r="J38" s="14" t="s">
        <v>308</v>
      </c>
      <c r="K38" s="14" t="s">
        <v>273</v>
      </c>
      <c r="L38" s="15"/>
      <c r="M38" s="13" t="s">
        <v>336</v>
      </c>
      <c r="N38" s="13" t="s">
        <v>273</v>
      </c>
      <c r="O38" s="17"/>
      <c r="P38" s="13" t="s">
        <v>337</v>
      </c>
      <c r="Q38" s="17"/>
      <c r="R38" s="17"/>
      <c r="S38" s="17"/>
      <c r="T38" s="17"/>
      <c r="U38" s="17"/>
      <c r="V38" s="17"/>
      <c r="W38" s="16">
        <v>460</v>
      </c>
      <c r="X38" s="16" t="s">
        <v>106</v>
      </c>
      <c r="Y38" s="16" t="s">
        <v>332</v>
      </c>
      <c r="Z38" s="16" t="s">
        <v>108</v>
      </c>
      <c r="AA38" s="17"/>
      <c r="AB38" s="17"/>
      <c r="AC38" s="17"/>
      <c r="AD38" s="16">
        <v>100</v>
      </c>
      <c r="AE38" s="17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</row>
    <row r="39" spans="1:253" s="1" customFormat="1" ht="12" customHeight="1" x14ac:dyDescent="0.25">
      <c r="A39" s="50">
        <v>141</v>
      </c>
      <c r="B39" s="28" t="s">
        <v>338</v>
      </c>
      <c r="C39" s="98" t="s">
        <v>229</v>
      </c>
      <c r="D39" s="98" t="s">
        <v>339</v>
      </c>
      <c r="E39" s="28">
        <v>90</v>
      </c>
      <c r="F39" s="28">
        <v>377</v>
      </c>
      <c r="G39" s="28" t="s">
        <v>340</v>
      </c>
      <c r="H39" s="28" t="s">
        <v>115</v>
      </c>
      <c r="I39" s="28" t="s">
        <v>99</v>
      </c>
      <c r="J39" s="28" t="s">
        <v>341</v>
      </c>
      <c r="K39" s="28" t="s">
        <v>110</v>
      </c>
      <c r="L39" s="29"/>
      <c r="M39" s="50" t="s">
        <v>342</v>
      </c>
      <c r="N39" s="50" t="s">
        <v>94</v>
      </c>
      <c r="O39" s="30"/>
      <c r="P39" s="50" t="s">
        <v>343</v>
      </c>
      <c r="Q39" s="30"/>
      <c r="R39" s="30"/>
      <c r="S39" s="30"/>
      <c r="T39" s="30"/>
      <c r="U39" s="30"/>
      <c r="V39" s="30"/>
      <c r="W39" s="27">
        <v>50</v>
      </c>
      <c r="X39" s="27" t="s">
        <v>106</v>
      </c>
      <c r="Y39" s="27" t="s">
        <v>114</v>
      </c>
      <c r="Z39" s="27" t="s">
        <v>222</v>
      </c>
      <c r="AA39" s="30"/>
      <c r="AB39" s="30"/>
      <c r="AC39" s="30"/>
      <c r="AD39" s="27">
        <v>20</v>
      </c>
      <c r="AE39" s="30"/>
      <c r="AF39" s="32"/>
      <c r="AG39" s="51"/>
      <c r="AH39" s="51"/>
      <c r="AI39" s="32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</row>
    <row r="40" spans="1:253" s="1" customFormat="1" ht="12" customHeight="1" x14ac:dyDescent="0.25">
      <c r="A40" s="50">
        <v>145</v>
      </c>
      <c r="B40" s="28" t="s">
        <v>228</v>
      </c>
      <c r="C40" s="98" t="s">
        <v>229</v>
      </c>
      <c r="D40" s="98" t="s">
        <v>344</v>
      </c>
      <c r="E40" s="28">
        <v>98</v>
      </c>
      <c r="F40" s="28">
        <v>411</v>
      </c>
      <c r="G40" s="28" t="s">
        <v>345</v>
      </c>
      <c r="H40" s="28" t="s">
        <v>346</v>
      </c>
      <c r="I40" s="28" t="s">
        <v>111</v>
      </c>
      <c r="J40" s="28" t="s">
        <v>347</v>
      </c>
      <c r="K40" s="28" t="s">
        <v>222</v>
      </c>
      <c r="L40" s="29"/>
      <c r="M40" s="50" t="s">
        <v>219</v>
      </c>
      <c r="N40" s="50" t="s">
        <v>290</v>
      </c>
      <c r="O40" s="50" t="s">
        <v>348</v>
      </c>
      <c r="P40" s="50" t="s">
        <v>349</v>
      </c>
      <c r="Q40" s="30"/>
      <c r="R40" s="30"/>
      <c r="S40" s="30"/>
      <c r="T40" s="50" t="s">
        <v>350</v>
      </c>
      <c r="U40" s="30"/>
      <c r="V40" s="50" t="s">
        <v>351</v>
      </c>
      <c r="W40" s="27">
        <v>2</v>
      </c>
      <c r="X40" s="27" t="s">
        <v>238</v>
      </c>
      <c r="Y40" s="27" t="s">
        <v>103</v>
      </c>
      <c r="Z40" s="27" t="s">
        <v>107</v>
      </c>
      <c r="AA40" s="30"/>
      <c r="AB40" s="30"/>
      <c r="AC40" s="30"/>
      <c r="AD40" s="27">
        <v>2</v>
      </c>
      <c r="AE40" s="30"/>
      <c r="AF40" s="32"/>
      <c r="AG40" s="51"/>
      <c r="AH40" s="51"/>
      <c r="AI40" s="32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</row>
    <row r="41" spans="1:253" s="1" customFormat="1" ht="12" customHeight="1" x14ac:dyDescent="0.25">
      <c r="A41" s="50">
        <v>249</v>
      </c>
      <c r="B41" s="28" t="s">
        <v>352</v>
      </c>
      <c r="C41" s="98" t="s">
        <v>229</v>
      </c>
      <c r="D41" s="98" t="s">
        <v>353</v>
      </c>
      <c r="E41" s="28">
        <v>153</v>
      </c>
      <c r="F41" s="28">
        <v>639</v>
      </c>
      <c r="G41" s="28" t="s">
        <v>354</v>
      </c>
      <c r="H41" s="28" t="s">
        <v>100</v>
      </c>
      <c r="I41" s="28" t="s">
        <v>99</v>
      </c>
      <c r="J41" s="28" t="s">
        <v>355</v>
      </c>
      <c r="K41" s="28" t="s">
        <v>222</v>
      </c>
      <c r="L41" s="29"/>
      <c r="M41" s="50" t="s">
        <v>348</v>
      </c>
      <c r="N41" s="50" t="s">
        <v>107</v>
      </c>
      <c r="O41" s="50" t="s">
        <v>356</v>
      </c>
      <c r="P41" s="50" t="s">
        <v>357</v>
      </c>
      <c r="Q41" s="30"/>
      <c r="R41" s="30"/>
      <c r="S41" s="30"/>
      <c r="T41" s="30"/>
      <c r="U41" s="30"/>
      <c r="V41" s="50" t="s">
        <v>358</v>
      </c>
      <c r="W41" s="27">
        <v>1</v>
      </c>
      <c r="X41" s="27" t="s">
        <v>102</v>
      </c>
      <c r="Y41" s="27" t="s">
        <v>114</v>
      </c>
      <c r="Z41" s="27" t="s">
        <v>116</v>
      </c>
      <c r="AA41" s="30"/>
      <c r="AB41" s="30"/>
      <c r="AC41" s="30"/>
      <c r="AD41" s="27">
        <v>30</v>
      </c>
      <c r="AE41" s="30"/>
      <c r="AF41" s="32"/>
      <c r="AG41" s="51"/>
      <c r="AH41" s="51"/>
      <c r="AI41" s="32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</row>
    <row r="42" spans="1:253" s="1" customFormat="1" ht="12" customHeight="1" x14ac:dyDescent="0.25">
      <c r="A42" s="16">
        <v>261</v>
      </c>
      <c r="B42" s="14" t="s">
        <v>274</v>
      </c>
      <c r="C42" s="97" t="s">
        <v>128</v>
      </c>
      <c r="D42" s="97" t="s">
        <v>359</v>
      </c>
      <c r="E42" s="14">
        <v>105</v>
      </c>
      <c r="F42" s="14">
        <v>441</v>
      </c>
      <c r="G42" s="14" t="s">
        <v>360</v>
      </c>
      <c r="H42" s="14" t="s">
        <v>346</v>
      </c>
      <c r="I42" s="14" t="s">
        <v>111</v>
      </c>
      <c r="J42" s="14" t="s">
        <v>361</v>
      </c>
      <c r="K42" s="14" t="s">
        <v>99</v>
      </c>
      <c r="L42" s="15"/>
      <c r="M42" s="16"/>
      <c r="N42" s="16"/>
      <c r="O42" s="16"/>
      <c r="P42" s="17"/>
      <c r="Q42" s="17"/>
      <c r="R42" s="17"/>
      <c r="S42" s="16"/>
      <c r="T42" s="17"/>
      <c r="U42" s="16"/>
      <c r="V42" s="16"/>
      <c r="W42" s="16"/>
      <c r="X42" s="17"/>
      <c r="Y42" s="17"/>
      <c r="Z42" s="17"/>
      <c r="AA42" s="17"/>
      <c r="AB42" s="17"/>
      <c r="AC42" s="17"/>
      <c r="AD42" s="16"/>
      <c r="AE42" s="17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6"/>
      <c r="AS42" s="55"/>
      <c r="AT42" s="56"/>
      <c r="AU42" s="55"/>
      <c r="AV42" s="55"/>
      <c r="AW42" s="55"/>
      <c r="AX42" s="55"/>
      <c r="AY42" s="55"/>
      <c r="AZ42" s="55"/>
      <c r="BA42" s="55"/>
      <c r="BB42" s="57"/>
      <c r="BC42" s="55"/>
      <c r="BD42" s="55"/>
      <c r="BE42" s="55"/>
      <c r="BF42" s="55"/>
      <c r="BG42" s="55"/>
      <c r="BH42" s="55"/>
      <c r="BI42" s="57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</row>
    <row r="43" spans="1:253" s="1" customFormat="1" ht="12" customHeight="1" x14ac:dyDescent="0.25">
      <c r="A43" s="16">
        <v>259</v>
      </c>
      <c r="B43" s="14" t="s">
        <v>274</v>
      </c>
      <c r="C43" s="97" t="s">
        <v>128</v>
      </c>
      <c r="D43" s="97" t="s">
        <v>362</v>
      </c>
      <c r="E43" s="14">
        <v>36</v>
      </c>
      <c r="F43" s="14">
        <v>150</v>
      </c>
      <c r="G43" s="14" t="s">
        <v>363</v>
      </c>
      <c r="H43" s="14" t="s">
        <v>222</v>
      </c>
      <c r="I43" s="14" t="s">
        <v>222</v>
      </c>
      <c r="J43" s="14" t="s">
        <v>364</v>
      </c>
      <c r="K43" s="14" t="s">
        <v>109</v>
      </c>
      <c r="L43" s="14" t="s">
        <v>100</v>
      </c>
      <c r="M43" s="16">
        <v>4</v>
      </c>
      <c r="N43" s="16" t="s">
        <v>110</v>
      </c>
      <c r="O43" s="16">
        <v>28</v>
      </c>
      <c r="P43" s="17"/>
      <c r="Q43" s="17"/>
      <c r="R43" s="17"/>
      <c r="S43" s="16" t="s">
        <v>94</v>
      </c>
      <c r="T43" s="17"/>
      <c r="U43" s="16">
        <v>14</v>
      </c>
      <c r="V43" s="16">
        <v>222</v>
      </c>
      <c r="W43" s="16"/>
      <c r="X43" s="17"/>
      <c r="Y43" s="17"/>
      <c r="Z43" s="17"/>
      <c r="AA43" s="17"/>
      <c r="AB43" s="17"/>
      <c r="AC43" s="17"/>
      <c r="AD43" s="16"/>
      <c r="AE43" s="17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53"/>
      <c r="AS43" s="39"/>
      <c r="AT43" s="38"/>
      <c r="AU43" s="39"/>
      <c r="AV43" s="39"/>
      <c r="AW43" s="39"/>
      <c r="AX43" s="39"/>
      <c r="AY43" s="39"/>
      <c r="AZ43" s="39"/>
      <c r="BA43" s="37"/>
      <c r="BB43" s="39"/>
      <c r="BC43" s="39"/>
      <c r="BD43" s="39"/>
      <c r="BE43" s="39"/>
      <c r="BF43" s="39"/>
      <c r="BG43" s="39"/>
      <c r="BH43" s="40"/>
      <c r="BI43" s="39"/>
      <c r="BJ43" s="39"/>
      <c r="BK43" s="39"/>
      <c r="BL43" s="39"/>
      <c r="BM43" s="39"/>
      <c r="BN43" s="37"/>
      <c r="BO43" s="39"/>
      <c r="BP43" s="39"/>
      <c r="BQ43" s="39"/>
      <c r="BR43" s="39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</row>
    <row r="44" spans="1:253" s="1" customFormat="1" ht="12" customHeight="1" x14ac:dyDescent="0.25">
      <c r="A44" s="49">
        <v>771</v>
      </c>
      <c r="B44" s="28" t="s">
        <v>274</v>
      </c>
      <c r="C44" s="98" t="s">
        <v>202</v>
      </c>
      <c r="D44" s="98" t="s">
        <v>365</v>
      </c>
      <c r="E44" s="28">
        <v>166</v>
      </c>
      <c r="F44" s="28">
        <v>694</v>
      </c>
      <c r="G44" s="28" t="s">
        <v>366</v>
      </c>
      <c r="H44" s="28" t="s">
        <v>104</v>
      </c>
      <c r="I44" s="28" t="s">
        <v>99</v>
      </c>
      <c r="J44" s="28" t="s">
        <v>367</v>
      </c>
      <c r="K44" s="28" t="s">
        <v>97</v>
      </c>
      <c r="L44" s="29"/>
      <c r="M44" s="27"/>
      <c r="N44" s="27"/>
      <c r="O44" s="27"/>
      <c r="P44" s="27"/>
      <c r="Q44" s="30"/>
      <c r="R44" s="30"/>
      <c r="S44" s="27"/>
      <c r="T44" s="30"/>
      <c r="U44" s="27"/>
      <c r="V44" s="27"/>
      <c r="W44" s="27"/>
      <c r="X44" s="27"/>
      <c r="Y44" s="27"/>
      <c r="Z44" s="27"/>
      <c r="AA44" s="30"/>
      <c r="AB44" s="30"/>
      <c r="AC44" s="30"/>
      <c r="AD44" s="30"/>
      <c r="AE44" s="30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</row>
    <row r="45" spans="1:253" s="1" customFormat="1" ht="12" customHeight="1" x14ac:dyDescent="0.25">
      <c r="A45" s="27">
        <v>272</v>
      </c>
      <c r="B45" s="29"/>
      <c r="C45" s="98" t="s">
        <v>128</v>
      </c>
      <c r="D45" s="98" t="s">
        <v>368</v>
      </c>
      <c r="E45" s="28">
        <v>134</v>
      </c>
      <c r="F45" s="28">
        <v>560</v>
      </c>
      <c r="G45" s="28" t="s">
        <v>369</v>
      </c>
      <c r="H45" s="28" t="s">
        <v>266</v>
      </c>
      <c r="I45" s="28" t="s">
        <v>111</v>
      </c>
      <c r="J45" s="28" t="s">
        <v>370</v>
      </c>
      <c r="K45" s="28" t="s">
        <v>141</v>
      </c>
      <c r="L45" s="29"/>
      <c r="M45" s="27">
        <v>51</v>
      </c>
      <c r="N45" s="27" t="s">
        <v>371</v>
      </c>
      <c r="O45" s="27">
        <v>8</v>
      </c>
      <c r="P45" s="30"/>
      <c r="Q45" s="30"/>
      <c r="R45" s="30"/>
      <c r="S45" s="27" t="s">
        <v>104</v>
      </c>
      <c r="T45" s="27" t="s">
        <v>273</v>
      </c>
      <c r="U45" s="27">
        <v>38</v>
      </c>
      <c r="V45" s="27">
        <v>464</v>
      </c>
      <c r="W45" s="27"/>
      <c r="X45" s="27" t="s">
        <v>140</v>
      </c>
      <c r="Y45" s="27" t="s">
        <v>105</v>
      </c>
      <c r="Z45" s="27" t="s">
        <v>372</v>
      </c>
      <c r="AA45" s="30"/>
      <c r="AB45" s="30"/>
      <c r="AC45" s="30"/>
      <c r="AD45" s="27">
        <v>3</v>
      </c>
      <c r="AE45" s="30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2"/>
      <c r="AQ45" s="45"/>
      <c r="AR45" s="44"/>
      <c r="AS45" s="45"/>
      <c r="AT45" s="44"/>
      <c r="AU45" s="45"/>
      <c r="AV45" s="45"/>
      <c r="AW45" s="45"/>
      <c r="AX45" s="45"/>
      <c r="AY45" s="45"/>
      <c r="AZ45" s="45"/>
      <c r="BA45" s="45"/>
      <c r="BB45" s="42"/>
      <c r="BC45" s="45"/>
      <c r="BD45" s="45"/>
      <c r="BE45" s="45"/>
      <c r="BF45" s="45"/>
      <c r="BG45" s="45"/>
      <c r="BH45" s="45"/>
      <c r="BI45" s="42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</row>
    <row r="46" spans="1:253" s="1" customFormat="1" ht="12" customHeight="1" x14ac:dyDescent="0.25">
      <c r="A46" s="49">
        <v>786</v>
      </c>
      <c r="B46" s="29"/>
      <c r="C46" s="98" t="s">
        <v>202</v>
      </c>
      <c r="D46" s="99" t="s">
        <v>373</v>
      </c>
      <c r="E46" s="28">
        <v>238</v>
      </c>
      <c r="F46" s="28">
        <v>998</v>
      </c>
      <c r="G46" s="28" t="s">
        <v>374</v>
      </c>
      <c r="H46" s="28" t="s">
        <v>218</v>
      </c>
      <c r="I46" s="28" t="s">
        <v>375</v>
      </c>
      <c r="J46" s="28" t="s">
        <v>309</v>
      </c>
      <c r="K46" s="28" t="s">
        <v>141</v>
      </c>
      <c r="L46" s="28" t="s">
        <v>376</v>
      </c>
      <c r="M46" s="27">
        <v>63</v>
      </c>
      <c r="N46" s="27" t="s">
        <v>95</v>
      </c>
      <c r="O46" s="27">
        <v>1</v>
      </c>
      <c r="P46" s="27">
        <v>379</v>
      </c>
      <c r="Q46" s="30"/>
      <c r="R46" s="30"/>
      <c r="S46" s="27" t="s">
        <v>108</v>
      </c>
      <c r="T46" s="27" t="s">
        <v>377</v>
      </c>
      <c r="U46" s="27">
        <v>114</v>
      </c>
      <c r="V46" s="27">
        <v>492</v>
      </c>
      <c r="W46" s="27">
        <v>1</v>
      </c>
      <c r="X46" s="27" t="s">
        <v>102</v>
      </c>
      <c r="Y46" s="27" t="s">
        <v>106</v>
      </c>
      <c r="Z46" s="27" t="s">
        <v>99</v>
      </c>
      <c r="AA46" s="30"/>
      <c r="AB46" s="30"/>
      <c r="AC46" s="30"/>
      <c r="AD46" s="30"/>
      <c r="AE46" s="30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</row>
    <row r="47" spans="1:253" s="1" customFormat="1" ht="12" customHeight="1" x14ac:dyDescent="0.25">
      <c r="A47" s="49">
        <v>796</v>
      </c>
      <c r="B47" s="29"/>
      <c r="C47" s="98" t="s">
        <v>202</v>
      </c>
      <c r="D47" s="98" t="s">
        <v>378</v>
      </c>
      <c r="E47" s="28">
        <v>308</v>
      </c>
      <c r="F47" s="28">
        <v>1290</v>
      </c>
      <c r="G47" s="28" t="s">
        <v>379</v>
      </c>
      <c r="H47" s="28" t="s">
        <v>141</v>
      </c>
      <c r="I47" s="28" t="s">
        <v>109</v>
      </c>
      <c r="J47" s="28" t="s">
        <v>380</v>
      </c>
      <c r="K47" s="28" t="s">
        <v>126</v>
      </c>
      <c r="L47" s="28" t="s">
        <v>225</v>
      </c>
      <c r="M47" s="27">
        <v>25</v>
      </c>
      <c r="N47" s="27" t="s">
        <v>280</v>
      </c>
      <c r="O47" s="27">
        <v>1</v>
      </c>
      <c r="P47" s="27">
        <v>83</v>
      </c>
      <c r="Q47" s="30"/>
      <c r="R47" s="30"/>
      <c r="S47" s="27" t="s">
        <v>107</v>
      </c>
      <c r="T47" s="27" t="s">
        <v>115</v>
      </c>
      <c r="U47" s="27">
        <v>69</v>
      </c>
      <c r="V47" s="27">
        <v>588</v>
      </c>
      <c r="W47" s="27">
        <v>0</v>
      </c>
      <c r="X47" s="27" t="s">
        <v>102</v>
      </c>
      <c r="Y47" s="27" t="s">
        <v>178</v>
      </c>
      <c r="Z47" s="27" t="s">
        <v>99</v>
      </c>
      <c r="AA47" s="30"/>
      <c r="AB47" s="30"/>
      <c r="AC47" s="30"/>
      <c r="AD47" s="30"/>
      <c r="AE47" s="30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</row>
    <row r="48" spans="1:253" s="1" customFormat="1" ht="12" customHeight="1" x14ac:dyDescent="0.25">
      <c r="A48" s="49">
        <v>798</v>
      </c>
      <c r="B48" s="29"/>
      <c r="C48" s="98" t="s">
        <v>202</v>
      </c>
      <c r="D48" s="98" t="s">
        <v>381</v>
      </c>
      <c r="E48" s="28">
        <v>275</v>
      </c>
      <c r="F48" s="28">
        <v>1151</v>
      </c>
      <c r="G48" s="28" t="s">
        <v>382</v>
      </c>
      <c r="H48" s="28" t="s">
        <v>144</v>
      </c>
      <c r="I48" s="28" t="s">
        <v>94</v>
      </c>
      <c r="J48" s="28" t="s">
        <v>383</v>
      </c>
      <c r="K48" s="28" t="s">
        <v>186</v>
      </c>
      <c r="L48" s="28" t="s">
        <v>384</v>
      </c>
      <c r="M48" s="27">
        <v>67</v>
      </c>
      <c r="N48" s="27" t="s">
        <v>98</v>
      </c>
      <c r="O48" s="27">
        <v>8</v>
      </c>
      <c r="P48" s="27">
        <v>21</v>
      </c>
      <c r="Q48" s="30"/>
      <c r="R48" s="30"/>
      <c r="S48" s="27" t="s">
        <v>280</v>
      </c>
      <c r="T48" s="27" t="s">
        <v>385</v>
      </c>
      <c r="U48" s="27">
        <v>10</v>
      </c>
      <c r="V48" s="27">
        <v>834</v>
      </c>
      <c r="W48" s="27">
        <v>1</v>
      </c>
      <c r="X48" s="27" t="s">
        <v>102</v>
      </c>
      <c r="Y48" s="27" t="s">
        <v>386</v>
      </c>
      <c r="Z48" s="27" t="s">
        <v>101</v>
      </c>
      <c r="AA48" s="30"/>
      <c r="AB48" s="30"/>
      <c r="AC48" s="30"/>
      <c r="AD48" s="30"/>
      <c r="AE48" s="30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</row>
    <row r="49" spans="1:253" s="1" customFormat="1" ht="12" customHeight="1" x14ac:dyDescent="0.25">
      <c r="A49" s="49">
        <v>825</v>
      </c>
      <c r="B49" s="28" t="s">
        <v>387</v>
      </c>
      <c r="C49" s="98" t="s">
        <v>202</v>
      </c>
      <c r="D49" s="98" t="s">
        <v>388</v>
      </c>
      <c r="E49" s="28">
        <v>343</v>
      </c>
      <c r="F49" s="28">
        <v>1434</v>
      </c>
      <c r="G49" s="28" t="s">
        <v>389</v>
      </c>
      <c r="H49" s="28" t="s">
        <v>107</v>
      </c>
      <c r="I49" s="28" t="s">
        <v>109</v>
      </c>
      <c r="J49" s="28" t="s">
        <v>279</v>
      </c>
      <c r="K49" s="28" t="s">
        <v>107</v>
      </c>
      <c r="L49" s="29"/>
      <c r="M49" s="27">
        <v>40</v>
      </c>
      <c r="N49" s="27" t="s">
        <v>319</v>
      </c>
      <c r="O49" s="30"/>
      <c r="P49" s="27">
        <v>30</v>
      </c>
      <c r="Q49" s="30"/>
      <c r="R49" s="30"/>
      <c r="S49" s="30"/>
      <c r="T49" s="30"/>
      <c r="U49" s="27">
        <v>16</v>
      </c>
      <c r="V49" s="27">
        <v>439</v>
      </c>
      <c r="W49" s="27"/>
      <c r="X49" s="27" t="s">
        <v>103</v>
      </c>
      <c r="Y49" s="27" t="s">
        <v>211</v>
      </c>
      <c r="Z49" s="27" t="s">
        <v>101</v>
      </c>
      <c r="AA49" s="30"/>
      <c r="AB49" s="30"/>
      <c r="AC49" s="30"/>
      <c r="AD49" s="27">
        <v>0</v>
      </c>
      <c r="AE49" s="30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</row>
    <row r="50" spans="1:253" s="1" customFormat="1" ht="12" customHeight="1" x14ac:dyDescent="0.25">
      <c r="A50" s="48">
        <v>776</v>
      </c>
      <c r="B50" s="14" t="s">
        <v>212</v>
      </c>
      <c r="C50" s="97" t="s">
        <v>202</v>
      </c>
      <c r="D50" s="100" t="s">
        <v>390</v>
      </c>
      <c r="E50" s="14">
        <v>347</v>
      </c>
      <c r="F50" s="14">
        <v>1452</v>
      </c>
      <c r="G50" s="14" t="s">
        <v>391</v>
      </c>
      <c r="H50" s="14" t="s">
        <v>392</v>
      </c>
      <c r="I50" s="14" t="s">
        <v>393</v>
      </c>
      <c r="J50" s="14" t="s">
        <v>108</v>
      </c>
      <c r="K50" s="14" t="s">
        <v>126</v>
      </c>
      <c r="L50" s="14" t="s">
        <v>160</v>
      </c>
      <c r="M50" s="58">
        <v>77</v>
      </c>
      <c r="N50" s="16" t="s">
        <v>110</v>
      </c>
      <c r="O50" s="16">
        <v>12</v>
      </c>
      <c r="P50" s="17"/>
      <c r="Q50" s="17"/>
      <c r="R50" s="17"/>
      <c r="S50" s="16" t="s">
        <v>98</v>
      </c>
      <c r="T50" s="16" t="s">
        <v>394</v>
      </c>
      <c r="U50" s="16">
        <v>20</v>
      </c>
      <c r="V50" s="16">
        <v>232</v>
      </c>
      <c r="W50" s="16"/>
      <c r="X50" s="16"/>
      <c r="Y50" s="16"/>
      <c r="Z50" s="16"/>
      <c r="AA50" s="17"/>
      <c r="AB50" s="17"/>
      <c r="AC50" s="17"/>
      <c r="AD50" s="16"/>
      <c r="AE50" s="17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</row>
    <row r="51" spans="1:253" s="1" customFormat="1" ht="12" customHeight="1" x14ac:dyDescent="0.25">
      <c r="A51" s="48">
        <v>772</v>
      </c>
      <c r="B51" s="15"/>
      <c r="C51" s="97" t="s">
        <v>202</v>
      </c>
      <c r="D51" s="97" t="s">
        <v>395</v>
      </c>
      <c r="E51" s="14">
        <v>44</v>
      </c>
      <c r="F51" s="14">
        <v>185</v>
      </c>
      <c r="G51" s="14" t="s">
        <v>396</v>
      </c>
      <c r="H51" s="14" t="s">
        <v>270</v>
      </c>
      <c r="I51" s="14" t="s">
        <v>222</v>
      </c>
      <c r="J51" s="14" t="s">
        <v>397</v>
      </c>
      <c r="K51" s="14" t="s">
        <v>108</v>
      </c>
      <c r="L51" s="15"/>
      <c r="M51" s="16">
        <v>39</v>
      </c>
      <c r="N51" s="16" t="s">
        <v>398</v>
      </c>
      <c r="O51" s="16">
        <v>27</v>
      </c>
      <c r="P51" s="16">
        <v>45</v>
      </c>
      <c r="Q51" s="17"/>
      <c r="R51" s="17"/>
      <c r="S51" s="16" t="s">
        <v>98</v>
      </c>
      <c r="T51" s="17"/>
      <c r="U51" s="16">
        <v>21</v>
      </c>
      <c r="V51" s="16">
        <v>617</v>
      </c>
      <c r="W51" s="16"/>
      <c r="X51" s="16"/>
      <c r="Y51" s="16"/>
      <c r="Z51" s="16"/>
      <c r="AA51" s="17"/>
      <c r="AB51" s="17"/>
      <c r="AC51" s="17"/>
      <c r="AD51" s="17"/>
      <c r="AE51" s="17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</row>
    <row r="52" spans="1:253" s="1" customFormat="1" ht="12" customHeight="1" x14ac:dyDescent="0.25">
      <c r="A52" s="16">
        <v>686</v>
      </c>
      <c r="B52" s="14" t="s">
        <v>399</v>
      </c>
      <c r="C52" s="97" t="s">
        <v>400</v>
      </c>
      <c r="D52" s="97" t="s">
        <v>401</v>
      </c>
      <c r="E52" s="14">
        <v>111</v>
      </c>
      <c r="F52" s="14">
        <v>463</v>
      </c>
      <c r="G52" s="14" t="s">
        <v>402</v>
      </c>
      <c r="H52" s="14" t="s">
        <v>189</v>
      </c>
      <c r="I52" s="14" t="s">
        <v>242</v>
      </c>
      <c r="J52" s="14" t="s">
        <v>100</v>
      </c>
      <c r="K52" s="14" t="s">
        <v>273</v>
      </c>
      <c r="L52" s="14" t="s">
        <v>403</v>
      </c>
      <c r="M52" s="16">
        <v>62</v>
      </c>
      <c r="N52" s="16" t="s">
        <v>108</v>
      </c>
      <c r="O52" s="17"/>
      <c r="P52" s="16">
        <v>180</v>
      </c>
      <c r="Q52" s="17"/>
      <c r="R52" s="17"/>
      <c r="S52" s="17"/>
      <c r="T52" s="17"/>
      <c r="U52" s="17"/>
      <c r="V52" s="17"/>
      <c r="W52" s="16">
        <v>52</v>
      </c>
      <c r="X52" s="16" t="s">
        <v>404</v>
      </c>
      <c r="Y52" s="16" t="s">
        <v>405</v>
      </c>
      <c r="Z52" s="16" t="s">
        <v>99</v>
      </c>
      <c r="AA52" s="17"/>
      <c r="AB52" s="17"/>
      <c r="AC52" s="17"/>
      <c r="AD52" s="17"/>
      <c r="AE52" s="17"/>
      <c r="AF52" s="22"/>
      <c r="AG52" s="25"/>
      <c r="AH52" s="25"/>
      <c r="AI52" s="21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s="1" customFormat="1" ht="12" customHeight="1" x14ac:dyDescent="0.25">
      <c r="A53" s="16">
        <v>505</v>
      </c>
      <c r="B53" s="14" t="s">
        <v>406</v>
      </c>
      <c r="C53" s="97" t="s">
        <v>407</v>
      </c>
      <c r="D53" s="97" t="s">
        <v>408</v>
      </c>
      <c r="E53" s="14">
        <v>322</v>
      </c>
      <c r="F53" s="14">
        <v>1347</v>
      </c>
      <c r="G53" s="14" t="s">
        <v>409</v>
      </c>
      <c r="H53" s="14" t="s">
        <v>254</v>
      </c>
      <c r="I53" s="14" t="s">
        <v>410</v>
      </c>
      <c r="J53" s="14" t="s">
        <v>99</v>
      </c>
      <c r="K53" s="14" t="s">
        <v>273</v>
      </c>
      <c r="L53" s="15"/>
      <c r="M53" s="16">
        <v>15</v>
      </c>
      <c r="N53" s="16" t="s">
        <v>141</v>
      </c>
      <c r="O53" s="16">
        <v>59</v>
      </c>
      <c r="P53" s="16">
        <v>188</v>
      </c>
      <c r="Q53" s="17"/>
      <c r="R53" s="17"/>
      <c r="S53" s="16" t="s">
        <v>313</v>
      </c>
      <c r="T53" s="17"/>
      <c r="U53" s="16">
        <v>22</v>
      </c>
      <c r="V53" s="16">
        <v>266</v>
      </c>
      <c r="W53" s="16"/>
      <c r="X53" s="16"/>
      <c r="Y53" s="16"/>
      <c r="Z53" s="16"/>
      <c r="AA53" s="17"/>
      <c r="AB53" s="17"/>
      <c r="AC53" s="17"/>
      <c r="AD53" s="17"/>
      <c r="AE53" s="17"/>
      <c r="AF53" s="22">
        <v>9.6999999999999993</v>
      </c>
      <c r="AG53" s="22">
        <v>11.5</v>
      </c>
      <c r="AH53" s="25">
        <v>3.4</v>
      </c>
      <c r="AI53" s="25">
        <v>84</v>
      </c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s="1" customFormat="1" ht="12" customHeight="1" x14ac:dyDescent="0.25">
      <c r="A54" s="50">
        <v>548</v>
      </c>
      <c r="B54" s="28" t="s">
        <v>406</v>
      </c>
      <c r="C54" s="98" t="s">
        <v>407</v>
      </c>
      <c r="D54" s="98" t="s">
        <v>411</v>
      </c>
      <c r="E54" s="28">
        <v>86</v>
      </c>
      <c r="F54" s="28">
        <v>359</v>
      </c>
      <c r="G54" s="28" t="s">
        <v>412</v>
      </c>
      <c r="H54" s="28" t="s">
        <v>413</v>
      </c>
      <c r="I54" s="28" t="s">
        <v>116</v>
      </c>
      <c r="J54" s="28" t="s">
        <v>116</v>
      </c>
      <c r="K54" s="28" t="s">
        <v>107</v>
      </c>
      <c r="L54" s="29"/>
      <c r="M54" s="27">
        <v>27</v>
      </c>
      <c r="N54" s="27" t="s">
        <v>107</v>
      </c>
      <c r="O54" s="30"/>
      <c r="P54" s="27">
        <v>87</v>
      </c>
      <c r="Q54" s="30"/>
      <c r="R54" s="30"/>
      <c r="S54" s="30"/>
      <c r="T54" s="30"/>
      <c r="U54" s="30"/>
      <c r="V54" s="27">
        <v>269</v>
      </c>
      <c r="W54" s="27"/>
      <c r="X54" s="27" t="s">
        <v>332</v>
      </c>
      <c r="Y54" s="27" t="s">
        <v>414</v>
      </c>
      <c r="Z54" s="27" t="s">
        <v>266</v>
      </c>
      <c r="AA54" s="30"/>
      <c r="AB54" s="30"/>
      <c r="AC54" s="30"/>
      <c r="AD54" s="27">
        <v>0</v>
      </c>
      <c r="AE54" s="30"/>
      <c r="AF54" s="43"/>
      <c r="AG54" s="46"/>
      <c r="AH54" s="46"/>
      <c r="AI54" s="43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</row>
    <row r="55" spans="1:253" s="1" customFormat="1" ht="12" customHeight="1" x14ac:dyDescent="0.25">
      <c r="A55" s="27">
        <v>502</v>
      </c>
      <c r="B55" s="28" t="s">
        <v>415</v>
      </c>
      <c r="C55" s="98" t="s">
        <v>407</v>
      </c>
      <c r="D55" s="98" t="s">
        <v>416</v>
      </c>
      <c r="E55" s="28">
        <v>297</v>
      </c>
      <c r="F55" s="28">
        <v>1243</v>
      </c>
      <c r="G55" s="28" t="s">
        <v>417</v>
      </c>
      <c r="H55" s="28" t="s">
        <v>418</v>
      </c>
      <c r="I55" s="28" t="s">
        <v>419</v>
      </c>
      <c r="J55" s="28" t="s">
        <v>96</v>
      </c>
      <c r="K55" s="28" t="s">
        <v>222</v>
      </c>
      <c r="L55" s="29"/>
      <c r="M55" s="27">
        <v>200</v>
      </c>
      <c r="N55" s="27" t="s">
        <v>104</v>
      </c>
      <c r="O55" s="30"/>
      <c r="P55" s="27">
        <v>200</v>
      </c>
      <c r="Q55" s="30"/>
      <c r="R55" s="30"/>
      <c r="S55" s="30"/>
      <c r="T55" s="30"/>
      <c r="U55" s="30"/>
      <c r="V55" s="30"/>
      <c r="W55" s="27"/>
      <c r="X55" s="27" t="s">
        <v>227</v>
      </c>
      <c r="Y55" s="27" t="s">
        <v>420</v>
      </c>
      <c r="Z55" s="27" t="s">
        <v>421</v>
      </c>
      <c r="AA55" s="30"/>
      <c r="AB55" s="30"/>
      <c r="AC55" s="30"/>
      <c r="AD55" s="27">
        <v>0</v>
      </c>
      <c r="AE55" s="30"/>
      <c r="AF55" s="42"/>
      <c r="AG55" s="46"/>
      <c r="AH55" s="46"/>
      <c r="AI55" s="42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s="1" customFormat="1" ht="12" customHeight="1" x14ac:dyDescent="0.25">
      <c r="A56" s="27">
        <v>492</v>
      </c>
      <c r="B56" s="28" t="s">
        <v>406</v>
      </c>
      <c r="C56" s="98" t="s">
        <v>407</v>
      </c>
      <c r="D56" s="98" t="s">
        <v>422</v>
      </c>
      <c r="E56" s="28">
        <v>95</v>
      </c>
      <c r="F56" s="28">
        <v>396</v>
      </c>
      <c r="G56" s="28" t="s">
        <v>423</v>
      </c>
      <c r="H56" s="28" t="s">
        <v>424</v>
      </c>
      <c r="I56" s="28" t="s">
        <v>107</v>
      </c>
      <c r="J56" s="28" t="s">
        <v>96</v>
      </c>
      <c r="K56" s="28" t="s">
        <v>350</v>
      </c>
      <c r="L56" s="29"/>
      <c r="M56" s="27"/>
      <c r="N56" s="27"/>
      <c r="O56" s="30"/>
      <c r="P56" s="27"/>
      <c r="Q56" s="30"/>
      <c r="R56" s="30"/>
      <c r="S56" s="30"/>
      <c r="T56" s="30"/>
      <c r="U56" s="30"/>
      <c r="V56" s="30"/>
      <c r="W56" s="27"/>
      <c r="X56" s="27"/>
      <c r="Y56" s="27"/>
      <c r="Z56" s="27"/>
      <c r="AA56" s="30"/>
      <c r="AB56" s="30"/>
      <c r="AC56" s="30"/>
      <c r="AD56" s="27"/>
      <c r="AE56" s="30"/>
      <c r="AF56" s="42"/>
      <c r="AG56" s="46"/>
      <c r="AH56" s="46"/>
      <c r="AI56" s="46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s="1" customFormat="1" ht="12" customHeight="1" x14ac:dyDescent="0.25">
      <c r="A57" s="27">
        <v>718</v>
      </c>
      <c r="B57" s="29"/>
      <c r="C57" s="98" t="s">
        <v>137</v>
      </c>
      <c r="D57" s="98" t="s">
        <v>425</v>
      </c>
      <c r="E57" s="28">
        <v>312</v>
      </c>
      <c r="F57" s="28">
        <v>1307</v>
      </c>
      <c r="G57" s="28" t="s">
        <v>426</v>
      </c>
      <c r="H57" s="28" t="s">
        <v>111</v>
      </c>
      <c r="I57" s="28" t="s">
        <v>109</v>
      </c>
      <c r="J57" s="28" t="s">
        <v>427</v>
      </c>
      <c r="K57" s="28" t="s">
        <v>100</v>
      </c>
      <c r="L57" s="28" t="s">
        <v>96</v>
      </c>
      <c r="M57" s="27">
        <v>7</v>
      </c>
      <c r="N57" s="27" t="s">
        <v>428</v>
      </c>
      <c r="O57" s="27">
        <v>9</v>
      </c>
      <c r="P57" s="30"/>
      <c r="Q57" s="30"/>
      <c r="R57" s="30"/>
      <c r="S57" s="27" t="s">
        <v>115</v>
      </c>
      <c r="T57" s="30"/>
      <c r="U57" s="27">
        <v>51</v>
      </c>
      <c r="V57" s="27">
        <v>417</v>
      </c>
      <c r="W57" s="27"/>
      <c r="X57" s="27" t="s">
        <v>150</v>
      </c>
      <c r="Y57" s="27" t="s">
        <v>102</v>
      </c>
      <c r="Z57" s="27" t="s">
        <v>101</v>
      </c>
      <c r="AA57" s="30"/>
      <c r="AB57" s="30"/>
      <c r="AC57" s="30"/>
      <c r="AD57" s="27">
        <v>0</v>
      </c>
      <c r="AE57" s="30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</row>
    <row r="58" spans="1:253" s="1" customFormat="1" ht="12" customHeight="1" x14ac:dyDescent="0.25">
      <c r="A58" s="13">
        <v>690</v>
      </c>
      <c r="B58" s="15"/>
      <c r="C58" s="97" t="s">
        <v>137</v>
      </c>
      <c r="D58" s="101" t="s">
        <v>429</v>
      </c>
      <c r="E58" s="14">
        <v>51</v>
      </c>
      <c r="F58" s="14">
        <v>213</v>
      </c>
      <c r="G58" s="14" t="s">
        <v>430</v>
      </c>
      <c r="H58" s="18" t="s">
        <v>431</v>
      </c>
      <c r="I58" s="18" t="s">
        <v>96</v>
      </c>
      <c r="J58" s="18" t="s">
        <v>432</v>
      </c>
      <c r="K58" s="18" t="s">
        <v>242</v>
      </c>
      <c r="L58" s="18" t="s">
        <v>433</v>
      </c>
      <c r="M58" s="16"/>
      <c r="N58" s="16"/>
      <c r="O58" s="17"/>
      <c r="P58" s="16"/>
      <c r="Q58" s="17"/>
      <c r="R58" s="17"/>
      <c r="S58" s="17"/>
      <c r="T58" s="17"/>
      <c r="U58" s="17"/>
      <c r="V58" s="17"/>
      <c r="W58" s="16"/>
      <c r="X58" s="16"/>
      <c r="Y58" s="16"/>
      <c r="Z58" s="16"/>
      <c r="AA58" s="17"/>
      <c r="AB58" s="17"/>
      <c r="AC58" s="17"/>
      <c r="AD58" s="17"/>
      <c r="AE58" s="17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x14ac:dyDescent="0.25">
      <c r="A59" s="27">
        <v>30</v>
      </c>
      <c r="B59" s="27" t="s">
        <v>274</v>
      </c>
      <c r="C59" s="102" t="s">
        <v>128</v>
      </c>
      <c r="D59" s="103" t="s">
        <v>434</v>
      </c>
      <c r="E59" s="60">
        <v>163</v>
      </c>
      <c r="F59" s="61">
        <v>682</v>
      </c>
      <c r="G59" s="62">
        <v>62.1</v>
      </c>
      <c r="H59" s="63">
        <v>1.6</v>
      </c>
      <c r="I59" s="64">
        <v>8.1</v>
      </c>
      <c r="J59" s="63">
        <v>27.4</v>
      </c>
      <c r="K59" s="65">
        <v>0.9</v>
      </c>
      <c r="L59" s="66">
        <v>2.4</v>
      </c>
      <c r="M59" s="67">
        <v>5</v>
      </c>
      <c r="N59" s="64">
        <v>0.5</v>
      </c>
      <c r="O59" s="68"/>
      <c r="P59" s="68"/>
      <c r="Q59" s="68"/>
      <c r="R59" s="68"/>
      <c r="S59" s="65">
        <v>0.72</v>
      </c>
      <c r="T59" s="68"/>
      <c r="U59" s="68"/>
      <c r="V59" s="68"/>
      <c r="W59" s="65">
        <v>20</v>
      </c>
      <c r="X59" s="68"/>
      <c r="Y59" s="68"/>
      <c r="Z59" s="68"/>
      <c r="AA59" s="68"/>
      <c r="AB59" s="68"/>
      <c r="AC59" s="68"/>
      <c r="AD59" s="69">
        <v>0.21</v>
      </c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</row>
    <row r="60" spans="1:253" x14ac:dyDescent="0.25">
      <c r="A60" s="27">
        <v>205</v>
      </c>
      <c r="B60" s="27" t="s">
        <v>274</v>
      </c>
      <c r="C60" s="105" t="s">
        <v>435</v>
      </c>
      <c r="D60" s="106" t="s">
        <v>436</v>
      </c>
      <c r="E60" s="70">
        <v>27</v>
      </c>
      <c r="F60" s="71">
        <v>113</v>
      </c>
      <c r="G60" s="72">
        <v>92.1</v>
      </c>
      <c r="H60" s="72">
        <v>0.9</v>
      </c>
      <c r="I60" s="66">
        <v>0.1</v>
      </c>
      <c r="J60" s="73">
        <v>6.5</v>
      </c>
      <c r="K60" s="74">
        <v>0.5</v>
      </c>
      <c r="L60" s="75">
        <v>5.0999999999999996</v>
      </c>
      <c r="M60" s="76">
        <v>14</v>
      </c>
      <c r="N60" s="75">
        <v>0.1</v>
      </c>
      <c r="O60" s="68"/>
      <c r="P60" s="68"/>
      <c r="Q60" s="68"/>
      <c r="R60" s="68"/>
      <c r="S60" s="77">
        <v>0.1</v>
      </c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9">
        <v>3.8</v>
      </c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</row>
    <row r="61" spans="1:253" ht="12" customHeight="1" x14ac:dyDescent="0.25">
      <c r="A61" s="78" t="s">
        <v>437</v>
      </c>
      <c r="B61" s="78"/>
      <c r="C61" s="107" t="s">
        <v>202</v>
      </c>
      <c r="D61" s="108" t="s">
        <v>438</v>
      </c>
      <c r="E61" s="79">
        <v>289</v>
      </c>
      <c r="F61" s="80"/>
      <c r="G61" s="81">
        <v>44.5</v>
      </c>
      <c r="H61" s="82">
        <v>36</v>
      </c>
      <c r="I61" s="81">
        <v>3</v>
      </c>
      <c r="J61" s="79">
        <v>0.4</v>
      </c>
      <c r="K61" s="109"/>
      <c r="L61" s="109"/>
      <c r="M61" s="110"/>
      <c r="N61" s="111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1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</row>
    <row r="62" spans="1:253" x14ac:dyDescent="0.25">
      <c r="A62" s="78" t="s">
        <v>439</v>
      </c>
      <c r="B62" s="78"/>
      <c r="C62" s="107" t="s">
        <v>202</v>
      </c>
      <c r="D62" s="114" t="s">
        <v>440</v>
      </c>
      <c r="E62" s="79">
        <v>268</v>
      </c>
      <c r="F62" s="81"/>
      <c r="G62" s="83">
        <v>60</v>
      </c>
      <c r="H62" s="82">
        <v>16.899999999999999</v>
      </c>
      <c r="I62" s="81">
        <v>14.8</v>
      </c>
      <c r="J62" s="83">
        <v>4.4000000000000004</v>
      </c>
      <c r="K62" s="83">
        <v>0.7</v>
      </c>
      <c r="L62" s="83">
        <v>3.1</v>
      </c>
      <c r="M62" s="109"/>
      <c r="N62" s="115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7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</row>
    <row r="63" spans="1:253" x14ac:dyDescent="0.25">
      <c r="A63" s="78" t="s">
        <v>441</v>
      </c>
      <c r="B63" s="78"/>
      <c r="C63" s="118" t="s">
        <v>202</v>
      </c>
      <c r="D63" s="119" t="s">
        <v>442</v>
      </c>
      <c r="E63" s="84">
        <v>628</v>
      </c>
      <c r="F63" s="85"/>
      <c r="G63" s="84">
        <v>6.1</v>
      </c>
      <c r="H63" s="86">
        <v>39.700000000000003</v>
      </c>
      <c r="I63" s="85">
        <v>34.700000000000003</v>
      </c>
      <c r="J63" s="84">
        <v>10.5</v>
      </c>
      <c r="K63" s="84">
        <v>1.6</v>
      </c>
      <c r="L63" s="84">
        <v>7.4</v>
      </c>
      <c r="M63" s="109"/>
      <c r="N63" s="120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</row>
    <row r="64" spans="1:253" x14ac:dyDescent="0.25">
      <c r="A64" s="78" t="s">
        <v>443</v>
      </c>
      <c r="B64" s="78"/>
      <c r="C64" s="121" t="s">
        <v>202</v>
      </c>
      <c r="D64" s="122" t="s">
        <v>444</v>
      </c>
      <c r="E64" s="79">
        <v>249</v>
      </c>
      <c r="F64" s="81"/>
      <c r="G64" s="79">
        <v>60</v>
      </c>
      <c r="H64" s="82">
        <v>20.7</v>
      </c>
      <c r="I64" s="81">
        <v>11.1</v>
      </c>
      <c r="J64" s="109"/>
      <c r="K64" s="79">
        <v>1</v>
      </c>
      <c r="L64" s="109"/>
      <c r="M64" s="109"/>
      <c r="N64" s="115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1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</row>
    <row r="65" spans="1:253" x14ac:dyDescent="0.25">
      <c r="A65" s="78" t="s">
        <v>445</v>
      </c>
      <c r="B65" s="78"/>
      <c r="C65" s="107" t="s">
        <v>202</v>
      </c>
      <c r="D65" s="122" t="s">
        <v>446</v>
      </c>
      <c r="E65" s="79">
        <v>580</v>
      </c>
      <c r="F65" s="85"/>
      <c r="G65" s="84">
        <v>6.9</v>
      </c>
      <c r="H65" s="86">
        <v>48.1</v>
      </c>
      <c r="I65" s="85">
        <v>25.8</v>
      </c>
      <c r="J65" s="123"/>
      <c r="K65" s="84">
        <v>2.2999999999999998</v>
      </c>
      <c r="L65" s="123"/>
      <c r="M65" s="109"/>
      <c r="N65" s="115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20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</row>
    <row r="66" spans="1:253" x14ac:dyDescent="0.25">
      <c r="A66" s="78" t="s">
        <v>447</v>
      </c>
      <c r="B66" s="78"/>
      <c r="C66" s="107" t="s">
        <v>202</v>
      </c>
      <c r="D66" s="122" t="s">
        <v>448</v>
      </c>
      <c r="E66" s="79">
        <v>316</v>
      </c>
      <c r="F66" s="81"/>
      <c r="G66" s="79">
        <v>10.4</v>
      </c>
      <c r="H66" s="82">
        <v>51.1</v>
      </c>
      <c r="I66" s="81">
        <v>6.6</v>
      </c>
      <c r="J66" s="79">
        <v>13.1</v>
      </c>
      <c r="K66" s="79">
        <v>18.8</v>
      </c>
      <c r="L66" s="79">
        <v>0.2</v>
      </c>
      <c r="M66" s="109"/>
      <c r="N66" s="115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20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</row>
    <row r="67" spans="1:253" x14ac:dyDescent="0.25">
      <c r="A67" s="78" t="s">
        <v>449</v>
      </c>
      <c r="B67" s="78"/>
      <c r="C67" s="124" t="s">
        <v>202</v>
      </c>
      <c r="D67" s="122" t="s">
        <v>450</v>
      </c>
      <c r="E67" s="84">
        <v>308</v>
      </c>
      <c r="F67" s="79"/>
      <c r="G67" s="87">
        <v>10.6</v>
      </c>
      <c r="H67" s="88">
        <v>35.799999999999997</v>
      </c>
      <c r="I67" s="89">
        <v>7.5</v>
      </c>
      <c r="J67" s="87">
        <v>24.3</v>
      </c>
      <c r="K67" s="87">
        <v>21.8</v>
      </c>
      <c r="L67" s="79">
        <v>0.1</v>
      </c>
      <c r="M67" s="109"/>
      <c r="N67" s="115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20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</row>
    <row r="68" spans="1:253" x14ac:dyDescent="0.25">
      <c r="A68" s="78" t="s">
        <v>451</v>
      </c>
      <c r="B68" s="78"/>
      <c r="C68" s="124" t="s">
        <v>202</v>
      </c>
      <c r="D68" s="122" t="s">
        <v>452</v>
      </c>
      <c r="E68" s="79">
        <v>143</v>
      </c>
      <c r="F68" s="89"/>
      <c r="G68" s="87">
        <v>80</v>
      </c>
      <c r="H68" s="88">
        <v>5.6</v>
      </c>
      <c r="I68" s="89">
        <v>12.7</v>
      </c>
      <c r="J68" s="87">
        <v>1.4</v>
      </c>
      <c r="K68" s="110"/>
      <c r="L68" s="125"/>
      <c r="M68" s="125"/>
      <c r="N68" s="109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20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</row>
    <row r="69" spans="1:253" x14ac:dyDescent="0.25">
      <c r="A69" s="78" t="s">
        <v>453</v>
      </c>
      <c r="B69" s="78"/>
      <c r="C69" s="107" t="s">
        <v>202</v>
      </c>
      <c r="D69" s="126" t="s">
        <v>454</v>
      </c>
      <c r="E69" s="83">
        <v>616</v>
      </c>
      <c r="F69" s="81"/>
      <c r="G69" s="79">
        <v>13.7</v>
      </c>
      <c r="H69" s="82">
        <v>24.3</v>
      </c>
      <c r="I69" s="81">
        <v>55</v>
      </c>
      <c r="J69" s="79">
        <v>6</v>
      </c>
      <c r="K69" s="79">
        <v>1</v>
      </c>
      <c r="L69" s="109"/>
      <c r="M69" s="79">
        <v>4</v>
      </c>
      <c r="N69" s="79">
        <v>6.2</v>
      </c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20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</row>
    <row r="70" spans="1:253" x14ac:dyDescent="0.25">
      <c r="A70" s="78" t="s">
        <v>455</v>
      </c>
      <c r="B70" s="78"/>
      <c r="C70" s="107" t="s">
        <v>202</v>
      </c>
      <c r="D70" s="122" t="s">
        <v>456</v>
      </c>
      <c r="E70" s="79">
        <v>351</v>
      </c>
      <c r="F70" s="90"/>
      <c r="G70" s="83">
        <v>10.1</v>
      </c>
      <c r="H70" s="91">
        <v>59.5</v>
      </c>
      <c r="I70" s="90">
        <v>9.4</v>
      </c>
      <c r="J70" s="83">
        <v>7</v>
      </c>
      <c r="K70" s="83">
        <v>14</v>
      </c>
      <c r="L70" s="79">
        <v>10.6</v>
      </c>
      <c r="M70" s="79"/>
      <c r="N70" s="109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20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</row>
    <row r="71" spans="1:253" x14ac:dyDescent="0.25">
      <c r="A71" s="78" t="s">
        <v>457</v>
      </c>
      <c r="B71" s="78"/>
      <c r="C71" s="107" t="s">
        <v>202</v>
      </c>
      <c r="D71" s="127" t="s">
        <v>458</v>
      </c>
      <c r="E71" s="79">
        <v>516</v>
      </c>
      <c r="F71" s="81"/>
      <c r="G71" s="79">
        <v>10.3</v>
      </c>
      <c r="H71" s="82">
        <v>75.400000000000006</v>
      </c>
      <c r="I71" s="81">
        <v>11.9</v>
      </c>
      <c r="J71" s="79">
        <v>1.7</v>
      </c>
      <c r="K71" s="79">
        <v>3.5</v>
      </c>
      <c r="L71" s="83">
        <v>0.7</v>
      </c>
      <c r="M71" s="125"/>
      <c r="N71" s="117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7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</row>
    <row r="72" spans="1:253" x14ac:dyDescent="0.25">
      <c r="A72" s="78" t="s">
        <v>459</v>
      </c>
      <c r="B72" s="78"/>
      <c r="C72" s="107" t="s">
        <v>202</v>
      </c>
      <c r="D72" s="128" t="s">
        <v>460</v>
      </c>
      <c r="E72" s="79">
        <v>150</v>
      </c>
      <c r="F72" s="81"/>
      <c r="G72" s="83">
        <v>71</v>
      </c>
      <c r="H72" s="91">
        <v>21.5</v>
      </c>
      <c r="I72" s="90">
        <v>6.5</v>
      </c>
      <c r="J72" s="83">
        <v>0</v>
      </c>
      <c r="K72" s="83">
        <v>1.1000000000000001</v>
      </c>
      <c r="L72" s="79">
        <v>0</v>
      </c>
      <c r="M72" s="79">
        <v>6</v>
      </c>
      <c r="N72" s="109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</row>
    <row r="73" spans="1:253" x14ac:dyDescent="0.25">
      <c r="A73" s="78" t="s">
        <v>461</v>
      </c>
      <c r="B73" s="78"/>
      <c r="C73" s="107" t="s">
        <v>202</v>
      </c>
      <c r="D73" s="122" t="s">
        <v>462</v>
      </c>
      <c r="E73" s="79">
        <v>257.7</v>
      </c>
      <c r="F73" s="90"/>
      <c r="G73" s="87">
        <v>35.299999999999997</v>
      </c>
      <c r="H73" s="86">
        <v>1</v>
      </c>
      <c r="I73" s="85">
        <v>0.1</v>
      </c>
      <c r="J73" s="84">
        <v>63.2</v>
      </c>
      <c r="K73" s="84">
        <v>0.3</v>
      </c>
      <c r="L73" s="79">
        <v>0.1</v>
      </c>
      <c r="M73" s="109"/>
      <c r="N73" s="109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</row>
    <row r="74" spans="1:253" x14ac:dyDescent="0.25">
      <c r="A74" s="78" t="s">
        <v>463</v>
      </c>
      <c r="B74" s="78"/>
      <c r="C74" s="107" t="s">
        <v>202</v>
      </c>
      <c r="D74" s="127" t="s">
        <v>464</v>
      </c>
      <c r="E74" s="79">
        <v>20.8</v>
      </c>
      <c r="F74" s="92"/>
      <c r="G74" s="79">
        <v>94.4</v>
      </c>
      <c r="H74" s="82">
        <v>0.6</v>
      </c>
      <c r="I74" s="81">
        <v>0</v>
      </c>
      <c r="J74" s="79">
        <v>4.4000000000000004</v>
      </c>
      <c r="K74" s="79">
        <v>0.4</v>
      </c>
      <c r="L74" s="125"/>
      <c r="M74" s="125"/>
      <c r="N74" s="109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</row>
    <row r="75" spans="1:253" x14ac:dyDescent="0.25">
      <c r="A75" s="78" t="s">
        <v>465</v>
      </c>
      <c r="B75" s="78"/>
      <c r="C75" s="107" t="s">
        <v>202</v>
      </c>
      <c r="D75" s="128" t="s">
        <v>466</v>
      </c>
      <c r="E75" s="79">
        <v>17.2</v>
      </c>
      <c r="F75" s="93"/>
      <c r="G75" s="84">
        <v>95.7</v>
      </c>
      <c r="H75" s="86">
        <v>0</v>
      </c>
      <c r="I75" s="85">
        <v>0</v>
      </c>
      <c r="J75" s="84">
        <v>43</v>
      </c>
      <c r="K75" s="84">
        <v>0</v>
      </c>
      <c r="L75" s="123"/>
      <c r="M75" s="123"/>
      <c r="N75" s="120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</row>
    <row r="76" spans="1:253" x14ac:dyDescent="0.25">
      <c r="A76" s="78" t="s">
        <v>467</v>
      </c>
      <c r="B76" s="78"/>
      <c r="C76" s="107" t="s">
        <v>202</v>
      </c>
      <c r="D76" s="122" t="s">
        <v>468</v>
      </c>
      <c r="E76" s="79">
        <v>30</v>
      </c>
      <c r="F76" s="93"/>
      <c r="G76" s="79">
        <v>88.9</v>
      </c>
      <c r="H76" s="82"/>
      <c r="I76" s="129"/>
      <c r="J76" s="109"/>
      <c r="K76" s="109"/>
      <c r="L76" s="109"/>
      <c r="M76" s="109"/>
      <c r="N76" s="109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1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</row>
    <row r="77" spans="1:253" x14ac:dyDescent="0.25">
      <c r="A77" s="78" t="s">
        <v>469</v>
      </c>
      <c r="B77" s="78"/>
      <c r="C77" s="107" t="s">
        <v>202</v>
      </c>
      <c r="D77" s="130" t="s">
        <v>470</v>
      </c>
      <c r="E77" s="79">
        <v>186</v>
      </c>
      <c r="F77" s="93"/>
      <c r="G77" s="84">
        <v>68.900000000000006</v>
      </c>
      <c r="H77" s="94">
        <v>18.5</v>
      </c>
      <c r="I77" s="85">
        <v>11.9</v>
      </c>
      <c r="J77" s="84">
        <v>0</v>
      </c>
      <c r="K77" s="84">
        <v>1.1000000000000001</v>
      </c>
      <c r="L77" s="84">
        <v>0</v>
      </c>
      <c r="M77" s="79">
        <v>5</v>
      </c>
      <c r="N77" s="79">
        <v>2</v>
      </c>
      <c r="O77" s="113"/>
      <c r="P77" s="113"/>
      <c r="Q77" s="113"/>
      <c r="R77" s="113"/>
      <c r="S77" s="113"/>
      <c r="T77" s="113"/>
      <c r="U77" s="113"/>
      <c r="V77" s="113"/>
      <c r="W77" s="94">
        <v>0</v>
      </c>
      <c r="X77" s="113"/>
      <c r="Y77" s="113"/>
      <c r="Z77" s="113"/>
      <c r="AA77" s="113"/>
      <c r="AB77" s="113"/>
      <c r="AC77" s="113"/>
      <c r="AD77" s="113"/>
      <c r="AE77" s="120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</row>
    <row r="78" spans="1:253" x14ac:dyDescent="0.25">
      <c r="A78" s="78" t="s">
        <v>471</v>
      </c>
      <c r="B78" s="78"/>
      <c r="C78" s="107" t="s">
        <v>202</v>
      </c>
      <c r="D78" s="122" t="s">
        <v>472</v>
      </c>
      <c r="E78" s="79">
        <v>73</v>
      </c>
      <c r="F78" s="79"/>
      <c r="G78" s="79">
        <v>81.900000000000006</v>
      </c>
      <c r="H78" s="82">
        <v>16.399999999999999</v>
      </c>
      <c r="I78" s="81">
        <v>0.3</v>
      </c>
      <c r="J78" s="79">
        <v>0</v>
      </c>
      <c r="K78" s="79">
        <v>1.1000000000000001</v>
      </c>
      <c r="L78" s="79">
        <v>0</v>
      </c>
      <c r="M78" s="79">
        <v>18</v>
      </c>
      <c r="N78" s="95">
        <v>1.5</v>
      </c>
      <c r="O78" s="113"/>
      <c r="P78" s="113"/>
      <c r="Q78" s="113"/>
      <c r="R78" s="113"/>
      <c r="S78" s="113"/>
      <c r="T78" s="113"/>
      <c r="U78" s="113"/>
      <c r="V78" s="113"/>
      <c r="W78" s="94"/>
      <c r="X78" s="113"/>
      <c r="Y78" s="113"/>
      <c r="Z78" s="113"/>
      <c r="AA78" s="113"/>
      <c r="AB78" s="113"/>
      <c r="AC78" s="113"/>
      <c r="AD78" s="113"/>
      <c r="AE78" s="120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</row>
    <row r="79" spans="1:253" x14ac:dyDescent="0.25">
      <c r="A79" s="78" t="s">
        <v>473</v>
      </c>
      <c r="B79" s="78"/>
      <c r="C79" s="131" t="s">
        <v>202</v>
      </c>
      <c r="D79" s="127" t="s">
        <v>474</v>
      </c>
      <c r="E79" s="79">
        <v>45.6</v>
      </c>
      <c r="F79" s="95"/>
      <c r="G79" s="90">
        <v>45.6</v>
      </c>
      <c r="H79" s="96">
        <v>45.6</v>
      </c>
      <c r="I79" s="90">
        <v>4.2</v>
      </c>
      <c r="J79" s="83">
        <v>0</v>
      </c>
      <c r="K79" s="83">
        <v>4.5999999999999996</v>
      </c>
      <c r="L79" s="95">
        <v>0</v>
      </c>
      <c r="M79" s="95">
        <v>1231</v>
      </c>
      <c r="N79" s="79">
        <v>11.4</v>
      </c>
      <c r="O79" s="116"/>
      <c r="P79" s="116"/>
      <c r="Q79" s="116"/>
      <c r="R79" s="116"/>
      <c r="S79" s="116"/>
      <c r="T79" s="116"/>
      <c r="U79" s="116"/>
      <c r="V79" s="116"/>
      <c r="W79" s="96">
        <v>1.5</v>
      </c>
      <c r="X79" s="116"/>
      <c r="Y79" s="116"/>
      <c r="Z79" s="116"/>
      <c r="AA79" s="116"/>
      <c r="AB79" s="116"/>
      <c r="AC79" s="116"/>
      <c r="AD79" s="116"/>
      <c r="AE79" s="117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</row>
    <row r="80" spans="1:253" s="1" customFormat="1" ht="12.2" customHeight="1" x14ac:dyDescent="0.25">
      <c r="A80" s="16">
        <v>403</v>
      </c>
      <c r="B80" s="15"/>
      <c r="C80" s="97" t="s">
        <v>93</v>
      </c>
      <c r="D80" s="97" t="s">
        <v>475</v>
      </c>
      <c r="E80" s="14">
        <v>97</v>
      </c>
      <c r="F80" s="14">
        <v>405</v>
      </c>
      <c r="G80" s="14" t="s">
        <v>476</v>
      </c>
      <c r="H80" s="14" t="s">
        <v>477</v>
      </c>
      <c r="I80" s="14" t="s">
        <v>222</v>
      </c>
      <c r="J80" s="14" t="s">
        <v>94</v>
      </c>
      <c r="K80" s="14" t="s">
        <v>222</v>
      </c>
      <c r="L80" s="15"/>
      <c r="M80" s="16">
        <v>19</v>
      </c>
      <c r="N80" s="16" t="s">
        <v>95</v>
      </c>
      <c r="O80" s="17"/>
      <c r="P80" s="16">
        <v>240</v>
      </c>
      <c r="Q80" s="17"/>
      <c r="R80" s="17"/>
      <c r="S80" s="17"/>
      <c r="T80" s="17"/>
      <c r="U80" s="17"/>
      <c r="V80" s="17"/>
      <c r="W80" s="16"/>
      <c r="X80" s="16"/>
      <c r="Y80" s="16"/>
      <c r="Z80" s="16"/>
      <c r="AA80" s="17"/>
      <c r="AB80" s="17"/>
      <c r="AC80" s="17"/>
      <c r="AD80" s="17"/>
      <c r="AE80" s="17"/>
      <c r="AF80" s="23"/>
      <c r="AG80" s="23"/>
      <c r="AH80" s="23"/>
      <c r="AI80" s="23"/>
      <c r="AJ80" s="23"/>
      <c r="AK80" s="23"/>
      <c r="AL80" s="23"/>
      <c r="AM80" s="23"/>
      <c r="AN80" s="23"/>
      <c r="AO80" s="21">
        <v>0</v>
      </c>
      <c r="AP80" s="25">
        <v>0.1</v>
      </c>
      <c r="AQ80" s="23"/>
      <c r="AR80" s="26">
        <v>0.4</v>
      </c>
      <c r="AS80" s="23"/>
      <c r="AT80" s="26">
        <v>0.1</v>
      </c>
      <c r="AU80" s="23"/>
      <c r="AV80" s="23"/>
      <c r="AW80" s="23"/>
      <c r="AX80" s="23"/>
      <c r="AY80" s="21">
        <v>0.1</v>
      </c>
      <c r="AZ80" s="23"/>
      <c r="BA80" s="21">
        <v>0.1</v>
      </c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2">
        <v>0.30000000000000004</v>
      </c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1">
        <v>0</v>
      </c>
      <c r="CB80" s="23"/>
      <c r="CC80" s="23"/>
      <c r="CD80" s="23"/>
      <c r="CE80" s="23"/>
      <c r="CF80" s="23"/>
      <c r="CG80" s="23"/>
      <c r="CH80" s="23"/>
      <c r="CI80" s="23"/>
      <c r="CJ80" s="23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</row>
    <row r="81" spans="1:253" s="1" customFormat="1" ht="12.2" customHeight="1" x14ac:dyDescent="0.25">
      <c r="A81" s="50">
        <v>127</v>
      </c>
      <c r="B81" s="28" t="s">
        <v>479</v>
      </c>
      <c r="C81" s="98" t="s">
        <v>229</v>
      </c>
      <c r="D81" s="98" t="s">
        <v>480</v>
      </c>
      <c r="E81" s="28">
        <v>38</v>
      </c>
      <c r="F81" s="28">
        <v>157</v>
      </c>
      <c r="G81" s="28" t="s">
        <v>481</v>
      </c>
      <c r="H81" s="28" t="s">
        <v>136</v>
      </c>
      <c r="I81" s="28" t="s">
        <v>94</v>
      </c>
      <c r="J81" s="28" t="s">
        <v>218</v>
      </c>
      <c r="K81" s="28" t="s">
        <v>115</v>
      </c>
      <c r="L81" s="29"/>
      <c r="M81" s="50" t="s">
        <v>482</v>
      </c>
      <c r="N81" s="50" t="s">
        <v>222</v>
      </c>
      <c r="O81" s="30"/>
      <c r="P81" s="50" t="s">
        <v>483</v>
      </c>
      <c r="Q81" s="30"/>
      <c r="R81" s="30"/>
      <c r="S81" s="30"/>
      <c r="T81" s="30"/>
      <c r="U81" s="30"/>
      <c r="V81" s="30"/>
      <c r="W81" s="27">
        <v>130</v>
      </c>
      <c r="X81" s="27" t="s">
        <v>484</v>
      </c>
      <c r="Y81" s="27" t="s">
        <v>227</v>
      </c>
      <c r="Z81" s="27" t="s">
        <v>95</v>
      </c>
      <c r="AA81" s="30"/>
      <c r="AB81" s="30"/>
      <c r="AC81" s="30"/>
      <c r="AD81" s="27">
        <v>5</v>
      </c>
      <c r="AE81" s="30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s="1" customFormat="1" ht="12.2" customHeight="1" x14ac:dyDescent="0.25">
      <c r="A82" s="27">
        <v>414</v>
      </c>
      <c r="B82" s="28" t="s">
        <v>487</v>
      </c>
      <c r="C82" s="98" t="s">
        <v>93</v>
      </c>
      <c r="D82" s="98" t="s">
        <v>488</v>
      </c>
      <c r="E82" s="28">
        <v>103</v>
      </c>
      <c r="F82" s="28">
        <v>431</v>
      </c>
      <c r="G82" s="28" t="s">
        <v>489</v>
      </c>
      <c r="H82" s="28" t="s">
        <v>197</v>
      </c>
      <c r="I82" s="28" t="s">
        <v>273</v>
      </c>
      <c r="J82" s="28" t="s">
        <v>96</v>
      </c>
      <c r="K82" s="28" t="s">
        <v>104</v>
      </c>
      <c r="L82" s="29"/>
      <c r="M82" s="27">
        <v>100</v>
      </c>
      <c r="N82" s="27" t="s">
        <v>266</v>
      </c>
      <c r="O82" s="30"/>
      <c r="P82" s="27">
        <v>200</v>
      </c>
      <c r="Q82" s="30"/>
      <c r="R82" s="30"/>
      <c r="S82" s="30"/>
      <c r="T82" s="30"/>
      <c r="U82" s="30"/>
      <c r="V82" s="30"/>
      <c r="W82" s="27"/>
      <c r="X82" s="27" t="s">
        <v>490</v>
      </c>
      <c r="Y82" s="27" t="s">
        <v>114</v>
      </c>
      <c r="Z82" s="27" t="s">
        <v>126</v>
      </c>
      <c r="AA82" s="30"/>
      <c r="AB82" s="30"/>
      <c r="AC82" s="30"/>
      <c r="AD82" s="27">
        <v>0</v>
      </c>
      <c r="AE82" s="30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" customFormat="1" ht="12.2" customHeight="1" x14ac:dyDescent="0.25">
      <c r="A83" s="16">
        <v>440</v>
      </c>
      <c r="B83" s="14" t="s">
        <v>491</v>
      </c>
      <c r="C83" s="97" t="s">
        <v>93</v>
      </c>
      <c r="D83" s="97" t="s">
        <v>492</v>
      </c>
      <c r="E83" s="14">
        <v>331</v>
      </c>
      <c r="F83" s="14">
        <v>1387</v>
      </c>
      <c r="G83" s="14" t="s">
        <v>493</v>
      </c>
      <c r="H83" s="14" t="s">
        <v>341</v>
      </c>
      <c r="I83" s="14" t="s">
        <v>494</v>
      </c>
      <c r="J83" s="14" t="s">
        <v>273</v>
      </c>
      <c r="K83" s="14" t="s">
        <v>269</v>
      </c>
      <c r="L83" s="15"/>
      <c r="M83" s="16">
        <v>350</v>
      </c>
      <c r="N83" s="16" t="s">
        <v>136</v>
      </c>
      <c r="O83" s="17"/>
      <c r="P83" s="16">
        <v>430</v>
      </c>
      <c r="Q83" s="17"/>
      <c r="R83" s="17"/>
      <c r="S83" s="17"/>
      <c r="T83" s="17"/>
      <c r="U83" s="17"/>
      <c r="V83" s="17"/>
      <c r="W83" s="18">
        <v>28</v>
      </c>
      <c r="X83" s="16" t="s">
        <v>490</v>
      </c>
      <c r="Y83" s="16" t="s">
        <v>484</v>
      </c>
      <c r="Z83" s="16" t="s">
        <v>394</v>
      </c>
      <c r="AA83" s="17"/>
      <c r="AB83" s="17"/>
      <c r="AC83" s="17"/>
      <c r="AD83" s="16">
        <v>0</v>
      </c>
      <c r="AE83" s="17"/>
      <c r="AF83" s="22"/>
      <c r="AG83" s="22"/>
      <c r="AH83" s="22"/>
      <c r="AI83" s="23"/>
      <c r="AJ83" s="23"/>
      <c r="AK83" s="26"/>
      <c r="AL83" s="21"/>
      <c r="AM83" s="21"/>
      <c r="AN83" s="21"/>
      <c r="AO83" s="25"/>
      <c r="AP83" s="24"/>
      <c r="AQ83" s="21"/>
      <c r="AR83" s="21"/>
      <c r="AS83" s="24"/>
      <c r="AT83" s="21"/>
      <c r="AU83" s="25"/>
      <c r="AV83" s="21"/>
      <c r="AW83" s="26"/>
      <c r="AX83" s="22"/>
      <c r="AY83" s="21"/>
      <c r="AZ83" s="21"/>
      <c r="BA83" s="21"/>
      <c r="BB83" s="21"/>
      <c r="BC83" s="21"/>
      <c r="BD83" s="21"/>
      <c r="BE83" s="24"/>
      <c r="BF83" s="21"/>
      <c r="BG83" s="21"/>
      <c r="BH83" s="22"/>
      <c r="BI83" s="22"/>
      <c r="BJ83" s="21"/>
      <c r="BK83" s="21"/>
      <c r="BL83" s="21"/>
      <c r="BM83" s="21"/>
      <c r="BN83" s="21"/>
      <c r="BO83" s="22"/>
      <c r="BP83" s="22"/>
      <c r="BQ83" s="21"/>
      <c r="BR83" s="21"/>
      <c r="BS83" s="22"/>
      <c r="BT83" s="21"/>
      <c r="BU83" s="21"/>
      <c r="BV83" s="21"/>
      <c r="BW83" s="21"/>
      <c r="BX83" s="21"/>
      <c r="BY83" s="21"/>
      <c r="BZ83" s="22"/>
      <c r="CA83" s="21"/>
      <c r="CB83" s="24"/>
      <c r="CC83" s="22"/>
      <c r="CD83" s="22"/>
      <c r="CE83" s="21"/>
      <c r="CF83" s="22"/>
      <c r="CG83" s="21"/>
      <c r="CH83" s="21"/>
      <c r="CI83" s="21"/>
      <c r="CJ83" s="21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</row>
    <row r="84" spans="1:253" s="1" customFormat="1" ht="12.2" customHeight="1" x14ac:dyDescent="0.25">
      <c r="A84" s="16">
        <v>309</v>
      </c>
      <c r="B84" s="15"/>
      <c r="C84" s="97" t="s">
        <v>128</v>
      </c>
      <c r="D84" s="97" t="s">
        <v>498</v>
      </c>
      <c r="E84" s="14">
        <v>39</v>
      </c>
      <c r="F84" s="14">
        <v>163</v>
      </c>
      <c r="G84" s="14" t="s">
        <v>499</v>
      </c>
      <c r="H84" s="14" t="s">
        <v>100</v>
      </c>
      <c r="I84" s="14" t="s">
        <v>101</v>
      </c>
      <c r="J84" s="14" t="s">
        <v>500</v>
      </c>
      <c r="K84" s="14" t="s">
        <v>107</v>
      </c>
      <c r="L84" s="14" t="s">
        <v>308</v>
      </c>
      <c r="M84" s="16">
        <v>13</v>
      </c>
      <c r="N84" s="16" t="s">
        <v>110</v>
      </c>
      <c r="O84" s="16">
        <v>16</v>
      </c>
      <c r="P84" s="16">
        <v>33</v>
      </c>
      <c r="Q84" s="17"/>
      <c r="R84" s="17"/>
      <c r="S84" s="16" t="s">
        <v>101</v>
      </c>
      <c r="T84" s="16" t="s">
        <v>99</v>
      </c>
      <c r="U84" s="16">
        <v>12</v>
      </c>
      <c r="V84" s="16">
        <v>337</v>
      </c>
      <c r="W84" s="16">
        <v>107</v>
      </c>
      <c r="X84" s="16" t="s">
        <v>501</v>
      </c>
      <c r="Y84" s="16" t="s">
        <v>502</v>
      </c>
      <c r="Z84" s="16" t="s">
        <v>319</v>
      </c>
      <c r="AA84" s="17"/>
      <c r="AB84" s="17"/>
      <c r="AC84" s="17"/>
      <c r="AD84" s="16">
        <v>75</v>
      </c>
      <c r="AE84" s="17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s="1" customFormat="1" ht="12.2" customHeight="1" x14ac:dyDescent="0.25">
      <c r="A85" s="16">
        <v>399</v>
      </c>
      <c r="B85" s="14" t="s">
        <v>504</v>
      </c>
      <c r="C85" s="97" t="s">
        <v>93</v>
      </c>
      <c r="D85" s="97" t="s">
        <v>505</v>
      </c>
      <c r="E85" s="14">
        <v>182</v>
      </c>
      <c r="F85" s="14">
        <v>761</v>
      </c>
      <c r="G85" s="14" t="s">
        <v>506</v>
      </c>
      <c r="H85" s="14" t="s">
        <v>507</v>
      </c>
      <c r="I85" s="14" t="s">
        <v>508</v>
      </c>
      <c r="J85" s="14" t="s">
        <v>100</v>
      </c>
      <c r="K85" s="14" t="s">
        <v>110</v>
      </c>
      <c r="L85" s="15"/>
      <c r="M85" s="13" t="s">
        <v>509</v>
      </c>
      <c r="N85" s="13" t="s">
        <v>111</v>
      </c>
      <c r="O85" s="17"/>
      <c r="P85" s="13" t="s">
        <v>509</v>
      </c>
      <c r="Q85" s="17"/>
      <c r="R85" s="17"/>
      <c r="S85" s="17"/>
      <c r="T85" s="17"/>
      <c r="U85" s="17"/>
      <c r="V85" s="17"/>
      <c r="W85" s="16"/>
      <c r="X85" s="16" t="s">
        <v>103</v>
      </c>
      <c r="Y85" s="16" t="s">
        <v>502</v>
      </c>
      <c r="Z85" s="16" t="s">
        <v>126</v>
      </c>
      <c r="AA85" s="17"/>
      <c r="AB85" s="17"/>
      <c r="AC85" s="17"/>
      <c r="AD85" s="16">
        <v>0</v>
      </c>
      <c r="AE85" s="17"/>
      <c r="AF85" s="22"/>
      <c r="AG85" s="25"/>
      <c r="AH85" s="25"/>
      <c r="AI85" s="21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Análisis 2</vt:lpstr>
      <vt:lpstr>Hoja2</vt:lpstr>
      <vt:lpstr>Base_Alimentos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Montoya</cp:lastModifiedBy>
  <dcterms:created xsi:type="dcterms:W3CDTF">2017-10-04T19:45:21Z</dcterms:created>
  <dcterms:modified xsi:type="dcterms:W3CDTF">2019-03-23T03:29:46Z</dcterms:modified>
</cp:coreProperties>
</file>